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on.chiusano\Downloads\"/>
    </mc:Choice>
  </mc:AlternateContent>
  <xr:revisionPtr revIDLastSave="0" documentId="13_ncr:1_{FCB25F18-4D51-4F5B-A752-56F5D32D46ED}" xr6:coauthVersionLast="47" xr6:coauthVersionMax="47" xr10:uidLastSave="{00000000-0000-0000-0000-000000000000}"/>
  <bookViews>
    <workbookView xWindow="5640" yWindow="0" windowWidth="29865" windowHeight="20985" tabRatio="797" activeTab="1" xr2:uid="{C78511B0-1F0F-41DD-B54C-58BA9BF831FB}"/>
  </bookViews>
  <sheets>
    <sheet name="Allegany" sheetId="1" r:id="rId1"/>
    <sheet name="Anne Arundel" sheetId="2" r:id="rId2"/>
    <sheet name="Balt. County" sheetId="3" r:id="rId3"/>
    <sheet name="Balt. City" sheetId="4" r:id="rId4"/>
    <sheet name="Calvert" sheetId="5" r:id="rId5"/>
    <sheet name="Caroline" sheetId="6" r:id="rId6"/>
    <sheet name="Carroll" sheetId="7" r:id="rId7"/>
    <sheet name="Cecil" sheetId="8" r:id="rId8"/>
    <sheet name="Charles" sheetId="9" r:id="rId9"/>
    <sheet name="Dorchester" sheetId="10" r:id="rId10"/>
    <sheet name="Frederick" sheetId="11" r:id="rId11"/>
    <sheet name="Garrett" sheetId="12" r:id="rId12"/>
    <sheet name="Harford" sheetId="13" r:id="rId13"/>
    <sheet name="Howard" sheetId="14" r:id="rId14"/>
    <sheet name="Kent" sheetId="18" r:id="rId15"/>
    <sheet name="Montgomery" sheetId="15" r:id="rId16"/>
    <sheet name="Prince George's" sheetId="19" r:id="rId17"/>
    <sheet name="Queen Anne's" sheetId="16" r:id="rId18"/>
    <sheet name="Somerset" sheetId="17" r:id="rId19"/>
    <sheet name="St. Mary's" sheetId="20" r:id="rId20"/>
    <sheet name="Talbot" sheetId="21" r:id="rId21"/>
    <sheet name="Washington" sheetId="22" r:id="rId22"/>
    <sheet name="Wicomico" sheetId="23" r:id="rId23"/>
    <sheet name="Worcester" sheetId="25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0" i="2" l="1"/>
  <c r="G28" i="1"/>
  <c r="F28" i="1"/>
  <c r="E28" i="1"/>
  <c r="D28" i="1"/>
  <c r="B28" i="1"/>
  <c r="G175" i="3"/>
  <c r="F175" i="3"/>
  <c r="E175" i="3"/>
  <c r="D175" i="3"/>
  <c r="B175" i="3"/>
  <c r="G176" i="4"/>
  <c r="F176" i="4"/>
  <c r="E176" i="4"/>
  <c r="D176" i="4"/>
  <c r="B176" i="4"/>
  <c r="G27" i="5"/>
  <c r="F27" i="5"/>
  <c r="E27" i="5"/>
  <c r="D27" i="5"/>
  <c r="B27" i="5"/>
  <c r="G12" i="6"/>
  <c r="F12" i="6"/>
  <c r="E12" i="6"/>
  <c r="D12" i="6"/>
  <c r="B12" i="6"/>
  <c r="G46" i="7"/>
  <c r="F46" i="7"/>
  <c r="E46" i="7"/>
  <c r="D46" i="7"/>
  <c r="B46" i="7"/>
  <c r="G31" i="8"/>
  <c r="F31" i="8"/>
  <c r="E31" i="8"/>
  <c r="D31" i="8"/>
  <c r="B31" i="8"/>
  <c r="G40" i="9"/>
  <c r="F40" i="9"/>
  <c r="E40" i="9"/>
  <c r="D40" i="9"/>
  <c r="B40" i="9"/>
  <c r="G15" i="10"/>
  <c r="F15" i="10"/>
  <c r="E15" i="10"/>
  <c r="D15" i="10"/>
  <c r="B15" i="10"/>
  <c r="G69" i="11"/>
  <c r="F69" i="11"/>
  <c r="E69" i="11"/>
  <c r="D69" i="11"/>
  <c r="B69" i="11"/>
  <c r="G14" i="12"/>
  <c r="F14" i="12"/>
  <c r="E14" i="12"/>
  <c r="D14" i="12"/>
  <c r="B14" i="12"/>
  <c r="G56" i="13"/>
  <c r="F56" i="13"/>
  <c r="E56" i="13"/>
  <c r="D56" i="13"/>
  <c r="B56" i="13"/>
  <c r="G78" i="14"/>
  <c r="F78" i="14"/>
  <c r="E78" i="14"/>
  <c r="D78" i="14"/>
  <c r="B78" i="14"/>
  <c r="G7" i="18"/>
  <c r="F7" i="18"/>
  <c r="E7" i="18"/>
  <c r="D7" i="18"/>
  <c r="B7" i="18"/>
  <c r="G209" i="15"/>
  <c r="F209" i="15"/>
  <c r="E209" i="15"/>
  <c r="D209" i="15"/>
  <c r="B209" i="15"/>
  <c r="E211" i="19"/>
  <c r="F211" i="19"/>
  <c r="G211" i="19"/>
  <c r="D211" i="19"/>
  <c r="B211" i="19"/>
  <c r="B16" i="25"/>
  <c r="D16" i="25"/>
  <c r="E16" i="25"/>
  <c r="F16" i="25"/>
  <c r="G16" i="25"/>
  <c r="G16" i="16" l="1"/>
  <c r="F16" i="16"/>
  <c r="E16" i="16"/>
  <c r="D16" i="16"/>
  <c r="B16" i="16"/>
  <c r="G11" i="17"/>
  <c r="F11" i="17"/>
  <c r="E11" i="17"/>
  <c r="D11" i="17"/>
  <c r="B11" i="17"/>
  <c r="G32" i="20"/>
  <c r="F32" i="20"/>
  <c r="E32" i="20"/>
  <c r="D32" i="20"/>
  <c r="B32" i="20"/>
  <c r="G10" i="21"/>
  <c r="F10" i="21"/>
  <c r="E10" i="21"/>
  <c r="D10" i="21"/>
  <c r="B10" i="21"/>
  <c r="G46" i="22"/>
  <c r="F46" i="22"/>
  <c r="E46" i="22"/>
  <c r="D46" i="22"/>
  <c r="B46" i="22"/>
  <c r="G26" i="23"/>
  <c r="F26" i="23"/>
  <c r="E26" i="23"/>
  <c r="D26" i="23"/>
  <c r="B26" i="23"/>
</calcChain>
</file>

<file path=xl/sharedStrings.xml><?xml version="1.0" encoding="utf-8"?>
<sst xmlns="http://schemas.openxmlformats.org/spreadsheetml/2006/main" count="3542" uniqueCount="1444">
  <si>
    <t>School Number</t>
  </si>
  <si>
    <t>School Name</t>
  </si>
  <si>
    <t>School Type</t>
  </si>
  <si>
    <t>Flintstone Elementary</t>
  </si>
  <si>
    <t>E</t>
  </si>
  <si>
    <t>South Penn Elementary</t>
  </si>
  <si>
    <t>John Humbird Elementary</t>
  </si>
  <si>
    <t>Fort Hill High</t>
  </si>
  <si>
    <t>H</t>
  </si>
  <si>
    <t>Washington Middle</t>
  </si>
  <si>
    <t>M</t>
  </si>
  <si>
    <t>Northeast Elementary</t>
  </si>
  <si>
    <t>Braddock Middle</t>
  </si>
  <si>
    <t>Center for Career &amp; Technical Education</t>
  </si>
  <si>
    <t>Allegany County Evening High School</t>
  </si>
  <si>
    <t>West Side Elementary</t>
  </si>
  <si>
    <t>Allegany High</t>
  </si>
  <si>
    <t>Cresaptown Elementary</t>
  </si>
  <si>
    <t>Bel Air Elementary</t>
  </si>
  <si>
    <t>Westernport Elementary</t>
  </si>
  <si>
    <t>Westmar Middle</t>
  </si>
  <si>
    <t>George's Creek Elementary</t>
  </si>
  <si>
    <t>Frost Elementary</t>
  </si>
  <si>
    <t>Mount Savage Middle</t>
  </si>
  <si>
    <t>Mt. Savage Elementary</t>
  </si>
  <si>
    <t>Eckhart Alternative School</t>
  </si>
  <si>
    <t>Mountain Ridge High School</t>
  </si>
  <si>
    <t>Beall Elementary</t>
  </si>
  <si>
    <t>Cash Valley Elementary</t>
  </si>
  <si>
    <t>Parkside Elementary</t>
  </si>
  <si>
    <t>Transition Program at Cumberland</t>
  </si>
  <si>
    <t>Allegany County Home &amp; Hospital</t>
  </si>
  <si>
    <t>Brooklyn Park Middle</t>
  </si>
  <si>
    <t>Glen Burnie High</t>
  </si>
  <si>
    <t>Corkran Middle School</t>
  </si>
  <si>
    <t>Lindale Middle</t>
  </si>
  <si>
    <t>Marley Middle</t>
  </si>
  <si>
    <t>Belle Grove Elementary</t>
  </si>
  <si>
    <t>Brooklyn Park Elementary</t>
  </si>
  <si>
    <t>Ferndale Early Education Center</t>
  </si>
  <si>
    <t>George T. Cromwell Elementary</t>
  </si>
  <si>
    <t>Freetown Elementary</t>
  </si>
  <si>
    <t>Glendale Elementary</t>
  </si>
  <si>
    <t>Hilltop Elementary</t>
  </si>
  <si>
    <t>Linthicum Elementary</t>
  </si>
  <si>
    <t>Marley Elementary</t>
  </si>
  <si>
    <t>North Glen Elementary</t>
  </si>
  <si>
    <t>Oakwood Elementary</t>
  </si>
  <si>
    <t>Overlook Elementary</t>
  </si>
  <si>
    <t>Park Elementary</t>
  </si>
  <si>
    <t>Point Pleasant Elementary</t>
  </si>
  <si>
    <t>Quarterfield Elementary</t>
  </si>
  <si>
    <t>Richard Henry Lee Elementary</t>
  </si>
  <si>
    <t>Woodside Elementary</t>
  </si>
  <si>
    <t>Marley Glen School</t>
  </si>
  <si>
    <t>North County High</t>
  </si>
  <si>
    <t>Severna Park High</t>
  </si>
  <si>
    <t>Northeast High</t>
  </si>
  <si>
    <t>Severna Park Middle</t>
  </si>
  <si>
    <t>Arnold Elementary</t>
  </si>
  <si>
    <t>Belvedere Elementary</t>
  </si>
  <si>
    <t>Benfield Elementary</t>
  </si>
  <si>
    <t>Bodkin Elementary</t>
  </si>
  <si>
    <t>Cape St. Claire Elementary</t>
  </si>
  <si>
    <t>Folger Mckinsey Elementary</t>
  </si>
  <si>
    <t>Fort Smallwood Elementary</t>
  </si>
  <si>
    <t>High Point Elementary</t>
  </si>
  <si>
    <t>Jacobsville Elementary</t>
  </si>
  <si>
    <t>Jones Elementary</t>
  </si>
  <si>
    <t>Lake Shore Elementary</t>
  </si>
  <si>
    <t>Oak Hill Elementary</t>
  </si>
  <si>
    <t>Pasadena Elementary</t>
  </si>
  <si>
    <t>Riviera Beach Elementary</t>
  </si>
  <si>
    <t>Severna Park Elementary</t>
  </si>
  <si>
    <t>Solley Elementary</t>
  </si>
  <si>
    <t>Sunset Elementary</t>
  </si>
  <si>
    <t>Anne Arundel Evening High</t>
  </si>
  <si>
    <t>Magothy River Middle</t>
  </si>
  <si>
    <t>Chesapeake High</t>
  </si>
  <si>
    <t>Broadneck Elementary</t>
  </si>
  <si>
    <t>Broadneck High</t>
  </si>
  <si>
    <t>Windsor Farm Elementary</t>
  </si>
  <si>
    <t>Severn River Middle</t>
  </si>
  <si>
    <t>Chesapeake Bay Middle</t>
  </si>
  <si>
    <t>Shipley's Choice Elementary</t>
  </si>
  <si>
    <t>Arundel High</t>
  </si>
  <si>
    <t>Arundel Middle</t>
  </si>
  <si>
    <t>MacArthur Middle</t>
  </si>
  <si>
    <t>Brock Bridge Elementary</t>
  </si>
  <si>
    <t>Crofton Elementary</t>
  </si>
  <si>
    <t>Crofton Woods Elementary</t>
  </si>
  <si>
    <t>Seven Oaks Elementary</t>
  </si>
  <si>
    <t>Hebron - Harman Elementary</t>
  </si>
  <si>
    <t>Jessup Elementary</t>
  </si>
  <si>
    <t>Manor View Elementary</t>
  </si>
  <si>
    <t>Maryland City Elementary</t>
  </si>
  <si>
    <t>Meade Heights Elementary</t>
  </si>
  <si>
    <t>Van Bokkelen Elementary</t>
  </si>
  <si>
    <t>Millersville Elementary</t>
  </si>
  <si>
    <t>Odenton Elementary</t>
  </si>
  <si>
    <t>Pershing Hill Elementary</t>
  </si>
  <si>
    <t>Ridgeway Elementary</t>
  </si>
  <si>
    <t>Severn Elementary</t>
  </si>
  <si>
    <t>South Shore Elementary</t>
  </si>
  <si>
    <t>Waugh Chapel Elementary</t>
  </si>
  <si>
    <t>West Meade Early Education Center</t>
  </si>
  <si>
    <t>Piney Orchard Elementary</t>
  </si>
  <si>
    <t>Crofton Middle</t>
  </si>
  <si>
    <t>Four Seasons Elementary</t>
  </si>
  <si>
    <t>Nantucket Elementary</t>
  </si>
  <si>
    <t>Meade High</t>
  </si>
  <si>
    <t>Old Mill Middle North</t>
  </si>
  <si>
    <t>Old Mill Middle South</t>
  </si>
  <si>
    <t>Old Mill High</t>
  </si>
  <si>
    <t>Crofton Meadows Elementary</t>
  </si>
  <si>
    <t>Glen Burnie Park Elementary</t>
  </si>
  <si>
    <t>Southgate Elementary</t>
  </si>
  <si>
    <t>Rippling Woods Elementary</t>
  </si>
  <si>
    <t>Ruth Parker Eason School</t>
  </si>
  <si>
    <t>Meade Middle</t>
  </si>
  <si>
    <t>Annapolis High</t>
  </si>
  <si>
    <t>Southern High</t>
  </si>
  <si>
    <t>Annapolis Middle</t>
  </si>
  <si>
    <t>Wiley H. Bates Middle</t>
  </si>
  <si>
    <t>Southern Middle</t>
  </si>
  <si>
    <t>Mary Moss at Adams Academy</t>
  </si>
  <si>
    <t>Phoenix Academy</t>
  </si>
  <si>
    <t>Annapolis Elementary</t>
  </si>
  <si>
    <t>Central Elementary</t>
  </si>
  <si>
    <t>Davidsonville Elementary</t>
  </si>
  <si>
    <t>Deale Elementary</t>
  </si>
  <si>
    <t>Eastport Elementary</t>
  </si>
  <si>
    <t>Edgewater Elementary</t>
  </si>
  <si>
    <t>Georgetown East Elementary</t>
  </si>
  <si>
    <t>Germantown Elementary</t>
  </si>
  <si>
    <t>Hillsmere Elementary</t>
  </si>
  <si>
    <t>Lothian Elementary</t>
  </si>
  <si>
    <t>Mayo Elementary</t>
  </si>
  <si>
    <t>Walter S. Mills - Parole Elementary</t>
  </si>
  <si>
    <t>Rolling Knolls Elementary</t>
  </si>
  <si>
    <t>Shady Side Elementary</t>
  </si>
  <si>
    <t>Traceys Elementary</t>
  </si>
  <si>
    <t>Tyler Heights Elementary</t>
  </si>
  <si>
    <t>West Annapolis Elementary</t>
  </si>
  <si>
    <t>Central Middle</t>
  </si>
  <si>
    <t>South River High</t>
  </si>
  <si>
    <t>Central Special School</t>
  </si>
  <si>
    <t>Studio 39</t>
  </si>
  <si>
    <t>Monarch Global Academy PCS Laurel Campus</t>
  </si>
  <si>
    <t>Monarch Academy Annapolis ES</t>
  </si>
  <si>
    <t>Chesapeake Science Point</t>
  </si>
  <si>
    <t>Monarch Academy</t>
  </si>
  <si>
    <t>Center of Applied Technology-North</t>
  </si>
  <si>
    <t>Center of Applied Technology-South</t>
  </si>
  <si>
    <t>Afternoon Group Learning Centers</t>
  </si>
  <si>
    <t>Extended Day Learning Program</t>
  </si>
  <si>
    <t>Home Assignments-Elementary</t>
  </si>
  <si>
    <t>Home Assignments-Secondary</t>
  </si>
  <si>
    <t>Campfield Early Childhood Center</t>
  </si>
  <si>
    <t>Catonsville Center for Alternative Studies</t>
  </si>
  <si>
    <t>Meadowood Education Center</t>
  </si>
  <si>
    <t>Rosedale Center</t>
  </si>
  <si>
    <t>Crossroads Center</t>
  </si>
  <si>
    <t>BCDC Educational Center</t>
  </si>
  <si>
    <t>Catonsville Elementary</t>
  </si>
  <si>
    <t>Westchester Elementary</t>
  </si>
  <si>
    <t>Westowne Elementary</t>
  </si>
  <si>
    <t>Edmondson Heights Elementary</t>
  </si>
  <si>
    <t>Johnnycake Elementary</t>
  </si>
  <si>
    <t>Maiden Choice School</t>
  </si>
  <si>
    <t>Dogwood Elementary</t>
  </si>
  <si>
    <t>Chadwick Elementary</t>
  </si>
  <si>
    <t>Hillcrest Elementary</t>
  </si>
  <si>
    <t>Woodbridge Elementary</t>
  </si>
  <si>
    <t>Catonsville Middle</t>
  </si>
  <si>
    <t>Southwest Academy</t>
  </si>
  <si>
    <t>Woodlawn High Center for Pre-Eng. Res.</t>
  </si>
  <si>
    <t>Catonsville High</t>
  </si>
  <si>
    <t>Western School of Technology &amp; Env. Science</t>
  </si>
  <si>
    <t>Randallstown Elementary</t>
  </si>
  <si>
    <t>Featherbed Lane Elementary</t>
  </si>
  <si>
    <t>Woodmoor Elementary</t>
  </si>
  <si>
    <t>Scotts Branch Elementary</t>
  </si>
  <si>
    <t>Church Lane Elementary Technology</t>
  </si>
  <si>
    <t>Hebbville Elementary</t>
  </si>
  <si>
    <t>Powhatan Elementary</t>
  </si>
  <si>
    <t>Winfield Elementary</t>
  </si>
  <si>
    <t>Winand Elementary</t>
  </si>
  <si>
    <t>Hernwood Elementary</t>
  </si>
  <si>
    <t>Deer Park Elementary</t>
  </si>
  <si>
    <t>New Town Elementary</t>
  </si>
  <si>
    <t>Northwest Academy of Health Sciences</t>
  </si>
  <si>
    <t>Woodlawn Middle</t>
  </si>
  <si>
    <t>Deer Park Middle Magnet School</t>
  </si>
  <si>
    <t>Windsor Mill Middle</t>
  </si>
  <si>
    <t>Milford Mill Academy</t>
  </si>
  <si>
    <t>Randallstown High</t>
  </si>
  <si>
    <t>Bedford Elementary</t>
  </si>
  <si>
    <t>Wellwood International Elementary</t>
  </si>
  <si>
    <t>Milbrook Elementary</t>
  </si>
  <si>
    <t>Fort Garrison Elementary</t>
  </si>
  <si>
    <t>Summit Park Elementary</t>
  </si>
  <si>
    <t>Woodholme Elementary</t>
  </si>
  <si>
    <t>Pikesville Middle</t>
  </si>
  <si>
    <t>Sudbrook Magnet Middle</t>
  </si>
  <si>
    <t>Pikesville High</t>
  </si>
  <si>
    <t>Owings Mills Elementary</t>
  </si>
  <si>
    <t>Franklin Elementary</t>
  </si>
  <si>
    <t>Chatsworth School</t>
  </si>
  <si>
    <t>Timber Grove Elementary</t>
  </si>
  <si>
    <t>Reisterstown Elementary</t>
  </si>
  <si>
    <t>Glyndon Elementary</t>
  </si>
  <si>
    <t>Cedarmere Elementary</t>
  </si>
  <si>
    <t>Lyons Mill Elementary</t>
  </si>
  <si>
    <t>Franklin Middle</t>
  </si>
  <si>
    <t>Owings Mills High</t>
  </si>
  <si>
    <t>Franklin High</t>
  </si>
  <si>
    <t>New Town High</t>
  </si>
  <si>
    <t>Fifth District Elementary</t>
  </si>
  <si>
    <t>Prettyboy Elementary</t>
  </si>
  <si>
    <t>Seventh District Elementary</t>
  </si>
  <si>
    <t>Hereford High</t>
  </si>
  <si>
    <t>Sparks Elementary</t>
  </si>
  <si>
    <t>Lutherville Laboratory</t>
  </si>
  <si>
    <t>Timonium Elementary</t>
  </si>
  <si>
    <t>Pot Spring Elementary</t>
  </si>
  <si>
    <t>Riderwood Elementary</t>
  </si>
  <si>
    <t>Padonia International Elementary</t>
  </si>
  <si>
    <t>Pinewood Elementary</t>
  </si>
  <si>
    <t>Warren Elementary</t>
  </si>
  <si>
    <t>Mays Chapel Elementary</t>
  </si>
  <si>
    <t>Ridgely Middle</t>
  </si>
  <si>
    <t>Cockeysville Middle</t>
  </si>
  <si>
    <t>Hereford Middle</t>
  </si>
  <si>
    <t>Dulaney High</t>
  </si>
  <si>
    <t>Baltimore County Home &amp; Hospital</t>
  </si>
  <si>
    <t>Stoneleigh Elementary</t>
  </si>
  <si>
    <t>Rodgers Forge Elementary</t>
  </si>
  <si>
    <t>Villa Cresta Elementary</t>
  </si>
  <si>
    <t>Pleasant Plains Elementary</t>
  </si>
  <si>
    <t>Oakleigh Elementary</t>
  </si>
  <si>
    <t>Hampton Elementary</t>
  </si>
  <si>
    <t>Halstead Academy</t>
  </si>
  <si>
    <t>Harford Hills Elementary</t>
  </si>
  <si>
    <t>Cromwell Valley Elementary Technology</t>
  </si>
  <si>
    <t>Pine Grove Elementary</t>
  </si>
  <si>
    <t>Ridge Ruxton</t>
  </si>
  <si>
    <t>White Oak School</t>
  </si>
  <si>
    <t>West Towson Elementary</t>
  </si>
  <si>
    <t>Dumbarton Middle</t>
  </si>
  <si>
    <t>Loch Raven Technical Academy</t>
  </si>
  <si>
    <t>Pine Grove Middle</t>
  </si>
  <si>
    <t>Towson High Law &amp; Public Policy</t>
  </si>
  <si>
    <t>Parkville High &amp; Center for Math/Science</t>
  </si>
  <si>
    <t>Loch Raven High</t>
  </si>
  <si>
    <t>George W. Carver Center for Arts &amp; Technology</t>
  </si>
  <si>
    <t>Carroll Manor Elementary</t>
  </si>
  <si>
    <t>Jacksonville Elementary</t>
  </si>
  <si>
    <t>Kingsville Elementary</t>
  </si>
  <si>
    <t>Perry Hall Elementary</t>
  </si>
  <si>
    <t>Carney Elementary</t>
  </si>
  <si>
    <t>Chapel Hill Elementary</t>
  </si>
  <si>
    <t>Joppa View Elementary</t>
  </si>
  <si>
    <t>Gunpowder Elementary</t>
  </si>
  <si>
    <t>Perry Hall Middle</t>
  </si>
  <si>
    <t>Perry Hall High</t>
  </si>
  <si>
    <t>Dundalk Elementary</t>
  </si>
  <si>
    <t>Berkshire Elementary</t>
  </si>
  <si>
    <t>Bear Creek Elementary</t>
  </si>
  <si>
    <t>Norwood Elementary</t>
  </si>
  <si>
    <t>Grange Elementary</t>
  </si>
  <si>
    <t>Charlesmont Elementary</t>
  </si>
  <si>
    <t>Battle Monument School</t>
  </si>
  <si>
    <t>Sandy Plains Elementary</t>
  </si>
  <si>
    <t>Logan Elementary</t>
  </si>
  <si>
    <t>Dundalk Middle</t>
  </si>
  <si>
    <t>Holabird Middle</t>
  </si>
  <si>
    <t>General John Stricker Middle</t>
  </si>
  <si>
    <t>Patapsco High &amp; Center for Arts</t>
  </si>
  <si>
    <t>Dundalk High</t>
  </si>
  <si>
    <t>Sollers Point/Southeastern Technical High</t>
  </si>
  <si>
    <t>Arbutus Elementary</t>
  </si>
  <si>
    <t>Baltimore Highlands Elementary</t>
  </si>
  <si>
    <t>Riverview Elementary</t>
  </si>
  <si>
    <t>Relay Elementary</t>
  </si>
  <si>
    <t>Lansdowne Elementary</t>
  </si>
  <si>
    <t>Halethorpe Elementary</t>
  </si>
  <si>
    <t>Lansdowne Middle</t>
  </si>
  <si>
    <t>Arbutus Middle</t>
  </si>
  <si>
    <t>Lansdowne High &amp; Academy of Finance</t>
  </si>
  <si>
    <t>McCormick Elementary</t>
  </si>
  <si>
    <t>Fullerton Elementary</t>
  </si>
  <si>
    <t>Elmwood Elementary</t>
  </si>
  <si>
    <t>Red House Run Elementary</t>
  </si>
  <si>
    <t>Shady Spring Elementary</t>
  </si>
  <si>
    <t>Golden Ring Middle</t>
  </si>
  <si>
    <t>Parkville Middle &amp; Center of Technology</t>
  </si>
  <si>
    <t>Overlea High &amp; Academy of Finance</t>
  </si>
  <si>
    <t>Edgemere Elementary</t>
  </si>
  <si>
    <t>Colgate Elementary</t>
  </si>
  <si>
    <t>Victory Villa Elementary</t>
  </si>
  <si>
    <t>Martin Boulevard Elementary</t>
  </si>
  <si>
    <t>Chase Elementary</t>
  </si>
  <si>
    <t>Essex Elementary</t>
  </si>
  <si>
    <t>Chesapeake Terrace Elementary</t>
  </si>
  <si>
    <t>Mars Estates Elementary</t>
  </si>
  <si>
    <t>Sussex Elementary</t>
  </si>
  <si>
    <t>Middlesex Elementary</t>
  </si>
  <si>
    <t>Hawthorne Elementary</t>
  </si>
  <si>
    <t>Battle Grove Elementary</t>
  </si>
  <si>
    <t>Glenmar Elementary</t>
  </si>
  <si>
    <t>Orems Elementary</t>
  </si>
  <si>
    <t>Middleborough Elementary</t>
  </si>
  <si>
    <t>Deep Creek Elementary</t>
  </si>
  <si>
    <t>Sandalwood Elementary</t>
  </si>
  <si>
    <t>Seneca Elementary</t>
  </si>
  <si>
    <t>Vincent Farm Elementary</t>
  </si>
  <si>
    <t>Oliver Beach Elementary</t>
  </si>
  <si>
    <t>Stemmers Run Middle</t>
  </si>
  <si>
    <t>Middle River Middle</t>
  </si>
  <si>
    <t>Deep Creek Middle</t>
  </si>
  <si>
    <t>Sparrows Point Middle</t>
  </si>
  <si>
    <t>Kenwood High IB and Sports Science</t>
  </si>
  <si>
    <t>Sparrows Point High</t>
  </si>
  <si>
    <t>Eastern Technical High School</t>
  </si>
  <si>
    <t>Patuxent Appeal Elementary Campus</t>
  </si>
  <si>
    <t>Mutual Elementary</t>
  </si>
  <si>
    <t>Patuxent High</t>
  </si>
  <si>
    <t>St Leonard Elementary</t>
  </si>
  <si>
    <t>Dowell Elementary</t>
  </si>
  <si>
    <t>Mill Creek Middle</t>
  </si>
  <si>
    <t>Calvert Middle</t>
  </si>
  <si>
    <t>Calvert Country School</t>
  </si>
  <si>
    <t>Calvert Elementary</t>
  </si>
  <si>
    <t>Barstow Elementary</t>
  </si>
  <si>
    <t>Huntingtown Elementary</t>
  </si>
  <si>
    <t>Calvert High</t>
  </si>
  <si>
    <t>Career and Technology Academy</t>
  </si>
  <si>
    <t>Plum Point Elementary</t>
  </si>
  <si>
    <t>Plum Point Middle</t>
  </si>
  <si>
    <t>Huntingtown High School</t>
  </si>
  <si>
    <t>Beach Elementary</t>
  </si>
  <si>
    <t>Mount Harmony Elementary</t>
  </si>
  <si>
    <t>Northern High</t>
  </si>
  <si>
    <t>Northern Middle</t>
  </si>
  <si>
    <t>Sunderland Elementary</t>
  </si>
  <si>
    <t>Windy Hill Elementary</t>
  </si>
  <si>
    <t>Windy Hill Middle</t>
  </si>
  <si>
    <t>Calvert County Alternative School</t>
  </si>
  <si>
    <t>Greensboro Elementary School</t>
  </si>
  <si>
    <t>Denton Elementary School</t>
  </si>
  <si>
    <t>Lockerman Middle School</t>
  </si>
  <si>
    <t>Preston Elementary School</t>
  </si>
  <si>
    <t>Federalsburg Elementary School</t>
  </si>
  <si>
    <t>Ridgely Elementary School</t>
  </si>
  <si>
    <t>North Caroline High School</t>
  </si>
  <si>
    <t>Caroline Career &amp; Technology Center</t>
  </si>
  <si>
    <t>Colonel Richardson High School</t>
  </si>
  <si>
    <t>Colonel Richardson Middle School</t>
  </si>
  <si>
    <t>Taneytown Elementary</t>
  </si>
  <si>
    <t>Northwest Middle</t>
  </si>
  <si>
    <t>Francis Scott Key High</t>
  </si>
  <si>
    <t>Runnymede Elementary</t>
  </si>
  <si>
    <t>Sandymount Elementary</t>
  </si>
  <si>
    <t>Mechanicsville Elementary</t>
  </si>
  <si>
    <t>Eldersburg Elementary</t>
  </si>
  <si>
    <t>Linton Springs Elementary</t>
  </si>
  <si>
    <t>Sykesville Middle</t>
  </si>
  <si>
    <t>Freedom District Elementary</t>
  </si>
  <si>
    <t>Carrolltowne Elementary</t>
  </si>
  <si>
    <t>Liberty High</t>
  </si>
  <si>
    <t>Oklahoma Road Middle</t>
  </si>
  <si>
    <t>Piney Ridge Elementary</t>
  </si>
  <si>
    <t>Century High</t>
  </si>
  <si>
    <t>Manchester Elementary</t>
  </si>
  <si>
    <t>Manchester Valley High</t>
  </si>
  <si>
    <t>Ebb Valley Elementary</t>
  </si>
  <si>
    <t>Westminster East Middle</t>
  </si>
  <si>
    <t>Westminster West Middle</t>
  </si>
  <si>
    <t>Winters Mill High</t>
  </si>
  <si>
    <t>William Winchester Elementary</t>
  </si>
  <si>
    <t>Westminster High</t>
  </si>
  <si>
    <t>Carroll County Career &amp; Technology Center</t>
  </si>
  <si>
    <t>Westminster Elementary</t>
  </si>
  <si>
    <t>Robert Moton Elementary</t>
  </si>
  <si>
    <t>Carroll Springs School</t>
  </si>
  <si>
    <t>Friendship Valley Elementary</t>
  </si>
  <si>
    <t>Cranberry Station Elementary</t>
  </si>
  <si>
    <t>Gateway School</t>
  </si>
  <si>
    <t>Post Secondary Program</t>
  </si>
  <si>
    <t>PRIDE School</t>
  </si>
  <si>
    <t>Crossroads Middle School</t>
  </si>
  <si>
    <t>North Carroll Middle</t>
  </si>
  <si>
    <t>Hampstead Elementary</t>
  </si>
  <si>
    <t>Spring Garden Elementary</t>
  </si>
  <si>
    <t>Shiloh Middle</t>
  </si>
  <si>
    <t>Flexible Student Support</t>
  </si>
  <si>
    <t>Elmer A. Wolfe Elementary</t>
  </si>
  <si>
    <t>Parr's Ridge Elementary</t>
  </si>
  <si>
    <t>Mount Airy Elementary</t>
  </si>
  <si>
    <t>Mount Airy Middle</t>
  </si>
  <si>
    <t>South Carroll High</t>
  </si>
  <si>
    <t>Cecilton Elementary</t>
  </si>
  <si>
    <t>Bohemia Manor High</t>
  </si>
  <si>
    <t>Chesapeake City Elementary</t>
  </si>
  <si>
    <t>Bohemia Manor Middle</t>
  </si>
  <si>
    <t>Elkton High</t>
  </si>
  <si>
    <t>Elkton Middle</t>
  </si>
  <si>
    <t>Gilpin Manor Elementary</t>
  </si>
  <si>
    <t>Holly Hall Elementary</t>
  </si>
  <si>
    <t>Cherry Hill Middle</t>
  </si>
  <si>
    <t>Leeds Elementary</t>
  </si>
  <si>
    <t>Thomson Estates Elementary</t>
  </si>
  <si>
    <t>Kenmore Elementary</t>
  </si>
  <si>
    <t>Cecil Manor Elementary</t>
  </si>
  <si>
    <t>North East Middle</t>
  </si>
  <si>
    <t>North East Elementary</t>
  </si>
  <si>
    <t>Bay View Elementary</t>
  </si>
  <si>
    <t>Cecil County School of Technology</t>
  </si>
  <si>
    <t>Charlestown Elementary</t>
  </si>
  <si>
    <t>North East High</t>
  </si>
  <si>
    <t>Elk Neck Elementary</t>
  </si>
  <si>
    <t>Rising Sun Middle School</t>
  </si>
  <si>
    <t>Rising Sun Elementary</t>
  </si>
  <si>
    <t>Perryville Middle</t>
  </si>
  <si>
    <t>Perryville Elementary</t>
  </si>
  <si>
    <t>Bainbridge Elementary</t>
  </si>
  <si>
    <t>Perryville High</t>
  </si>
  <si>
    <t>Conowingo Elementary</t>
  </si>
  <si>
    <t>Rising Sun High</t>
  </si>
  <si>
    <t>Milton M. Somers Middle School</t>
  </si>
  <si>
    <t>Walter J. Mitchell Elementary</t>
  </si>
  <si>
    <t>La Plata High School</t>
  </si>
  <si>
    <t>F. B. Gwynn Educational Center</t>
  </si>
  <si>
    <t>Maurice J. McDonough High School</t>
  </si>
  <si>
    <t>Mary Matula Elementary School</t>
  </si>
  <si>
    <t>Mt Hope/Nanjemoy Elementary School</t>
  </si>
  <si>
    <t>Dr. Thomas L. Higdon Elementary</t>
  </si>
  <si>
    <t>Piccowaxen Middle School</t>
  </si>
  <si>
    <t>Dr. Samuel A. Mudd Elementary School</t>
  </si>
  <si>
    <t>Thomas Stone High School</t>
  </si>
  <si>
    <t>J. P. Ryon Elementary School</t>
  </si>
  <si>
    <t>John Hanson Middle School</t>
  </si>
  <si>
    <t>Dr. James Craik Elementary School</t>
  </si>
  <si>
    <t>Dr. Gustavus Brown Elementary</t>
  </si>
  <si>
    <t>Arthur Middleton Elementary School</t>
  </si>
  <si>
    <t>Benjamin Stoddert Middle School</t>
  </si>
  <si>
    <t>Eva Turner Elementary School</t>
  </si>
  <si>
    <t>Daniel of St. Thomas Jenifer Elementary School</t>
  </si>
  <si>
    <t>William B. Wade Elementary School</t>
  </si>
  <si>
    <t>Westlake High School</t>
  </si>
  <si>
    <t>C. Paul Barnhart Elementary School</t>
  </si>
  <si>
    <t>Mattawoman Middle School</t>
  </si>
  <si>
    <t>Berry Elementary School</t>
  </si>
  <si>
    <t>North Point High School</t>
  </si>
  <si>
    <t>William A. Diggs Elementary</t>
  </si>
  <si>
    <t>Theodore G. Davis Middle School</t>
  </si>
  <si>
    <t>Mary B. Neal Elementary School</t>
  </si>
  <si>
    <t>Matthew Henson Middle School</t>
  </si>
  <si>
    <t>J. C. Parks Elementary School</t>
  </si>
  <si>
    <t>General Smallwood Middle School</t>
  </si>
  <si>
    <t>Robert D. Stethem Educational Center</t>
  </si>
  <si>
    <t>Indian Head Elementary School</t>
  </si>
  <si>
    <t>T. C. Martin Elementary School</t>
  </si>
  <si>
    <t>St. Charles High School</t>
  </si>
  <si>
    <t>Malcolm Elementary School</t>
  </si>
  <si>
    <t>Gale-Bailey Elementary School</t>
  </si>
  <si>
    <t>Henry E. Lackey High School</t>
  </si>
  <si>
    <t>Warwick Elementary School</t>
  </si>
  <si>
    <t>North Dorchester High School</t>
  </si>
  <si>
    <t>North Dorchester Middle School</t>
  </si>
  <si>
    <t>Vienna Elementary School</t>
  </si>
  <si>
    <t>South Dorchester School</t>
  </si>
  <si>
    <t>Mace's Lane Middle School</t>
  </si>
  <si>
    <t>Judith P. Hoyer Early Childhood Center</t>
  </si>
  <si>
    <t>Sandy Hill Elementary</t>
  </si>
  <si>
    <t>Maple Elementary School</t>
  </si>
  <si>
    <t>Cambridge-South Dorchester High School</t>
  </si>
  <si>
    <t>Dorchester County Career and Technology Center</t>
  </si>
  <si>
    <t>Choptank Elementary School</t>
  </si>
  <si>
    <t>Hurlock Elementary School</t>
  </si>
  <si>
    <t>Frederick County Virtual School</t>
  </si>
  <si>
    <t>Tuscarora Elementary</t>
  </si>
  <si>
    <t>Parkway Elementary</t>
  </si>
  <si>
    <t>Lincoln Elementary</t>
  </si>
  <si>
    <t>Heather Ridge Middle School</t>
  </si>
  <si>
    <t>Heather Ridge High School</t>
  </si>
  <si>
    <t>Frederick High</t>
  </si>
  <si>
    <t>North Frederick Elementary</t>
  </si>
  <si>
    <t>West Frederick Middle</t>
  </si>
  <si>
    <t>Gov. Thomas Johnson High</t>
  </si>
  <si>
    <t>Monocacy Middle</t>
  </si>
  <si>
    <t>Frederick County Career &amp; Technology Center</t>
  </si>
  <si>
    <t>Monocacy Elementary</t>
  </si>
  <si>
    <t>Ballenger Creek Elementary</t>
  </si>
  <si>
    <t>Gov. Thomas Johnson Middle</t>
  </si>
  <si>
    <t>Monocacy Valley Montessori School</t>
  </si>
  <si>
    <t>Crestwood Middle</t>
  </si>
  <si>
    <t>Carroll Creek Montessori Public Charter School</t>
  </si>
  <si>
    <t>Middletown Elementary</t>
  </si>
  <si>
    <t>Middletown Middle</t>
  </si>
  <si>
    <t>Middletown High</t>
  </si>
  <si>
    <t>Middletown Primary</t>
  </si>
  <si>
    <t>Emmitsburg Elementary</t>
  </si>
  <si>
    <t>Wolfsville Elementary</t>
  </si>
  <si>
    <t>Urbana Elementary</t>
  </si>
  <si>
    <t>Urbana High</t>
  </si>
  <si>
    <t>Windsor Knolls Middle</t>
  </si>
  <si>
    <t>Centerville Elementary</t>
  </si>
  <si>
    <t>Urbana Middle</t>
  </si>
  <si>
    <t>Liberty Elementary</t>
  </si>
  <si>
    <t>New Market Elementary</t>
  </si>
  <si>
    <t>Linganore High</t>
  </si>
  <si>
    <t>Green Valley Elementary</t>
  </si>
  <si>
    <t>New Market Middle</t>
  </si>
  <si>
    <t>Kemptown Elementary</t>
  </si>
  <si>
    <t>Spring Ridge Elementary</t>
  </si>
  <si>
    <t>Deer Crossing Elementary</t>
  </si>
  <si>
    <t>Oakdale Middle</t>
  </si>
  <si>
    <t>Oakdale Elementary</t>
  </si>
  <si>
    <t>Oakdale High</t>
  </si>
  <si>
    <t>Sabillasville Elementary</t>
  </si>
  <si>
    <t>New Midway/Woodsboro Elementary</t>
  </si>
  <si>
    <t>Frederick Classical Charter School</t>
  </si>
  <si>
    <t>Valley Elementary</t>
  </si>
  <si>
    <t>Thurmont Elementary</t>
  </si>
  <si>
    <t>Catoctin High</t>
  </si>
  <si>
    <t>Thurmont Middle</t>
  </si>
  <si>
    <t>Thurmont Primary</t>
  </si>
  <si>
    <t>Myersville Elementary</t>
  </si>
  <si>
    <t>Twin Ridge Elementary</t>
  </si>
  <si>
    <t>Lewistown Elementary</t>
  </si>
  <si>
    <t>Yellow Springs Elementary</t>
  </si>
  <si>
    <t>Whittier Elementary</t>
  </si>
  <si>
    <t>Ballenger Creek Middle</t>
  </si>
  <si>
    <t>Orchard Grove Elementary</t>
  </si>
  <si>
    <t>Tuscarora High</t>
  </si>
  <si>
    <t>Waverley Elementary</t>
  </si>
  <si>
    <t>Rock Creek School</t>
  </si>
  <si>
    <t>Brunswick High</t>
  </si>
  <si>
    <t>Brunswick Elementary</t>
  </si>
  <si>
    <t>Brunswick Middle</t>
  </si>
  <si>
    <t>Walkersville Middle</t>
  </si>
  <si>
    <t>Walkersville Elementary</t>
  </si>
  <si>
    <t>Walkersville High</t>
  </si>
  <si>
    <t>Glade Elementary</t>
  </si>
  <si>
    <t>Friendsville Elementary</t>
  </si>
  <si>
    <t>Grantsville Elementary</t>
  </si>
  <si>
    <t>Accident Elementary</t>
  </si>
  <si>
    <t>Northern Middle School</t>
  </si>
  <si>
    <t>Northern Garrett High School</t>
  </si>
  <si>
    <t>Broad Ford Elementary</t>
  </si>
  <si>
    <t>Southern Middle School</t>
  </si>
  <si>
    <t>Southern Garrett High School</t>
  </si>
  <si>
    <t>Yough Glades Elementary</t>
  </si>
  <si>
    <t>Swan Meadow School</t>
  </si>
  <si>
    <t>Route 40 Elementary</t>
  </si>
  <si>
    <t>Crellin Elementary</t>
  </si>
  <si>
    <t>William S. James Elementary</t>
  </si>
  <si>
    <t>Edgewood Elementary</t>
  </si>
  <si>
    <t>Deerfield Elementary</t>
  </si>
  <si>
    <t>Emmorton Elementary</t>
  </si>
  <si>
    <t>Abingdon Elementary</t>
  </si>
  <si>
    <t>Church Creek Elementary</t>
  </si>
  <si>
    <t>Magnolia Elementary</t>
  </si>
  <si>
    <t>Joppatowne Elementary</t>
  </si>
  <si>
    <t>William Paca/Old Post Road Elementary</t>
  </si>
  <si>
    <t>Riverside Elementary</t>
  </si>
  <si>
    <t>Edgewood High</t>
  </si>
  <si>
    <t>Edgewood Middle</t>
  </si>
  <si>
    <t>Joppatowne High</t>
  </si>
  <si>
    <t>Magnolia Middle</t>
  </si>
  <si>
    <t>Patterson Mill High School</t>
  </si>
  <si>
    <t>Patterson Mill Middle School</t>
  </si>
  <si>
    <t>G. Lisby Elementary at Hillsdale</t>
  </si>
  <si>
    <t>Bakerfield Elementary</t>
  </si>
  <si>
    <t>Halls Cross Roads Elementary</t>
  </si>
  <si>
    <t>Aberdeen Middle</t>
  </si>
  <si>
    <t>Aberdeen High</t>
  </si>
  <si>
    <t>Center for Educational Opportunity</t>
  </si>
  <si>
    <t>Harford Technical High</t>
  </si>
  <si>
    <t>Churchville Elementary</t>
  </si>
  <si>
    <t>Forest Hill Elementary</t>
  </si>
  <si>
    <t>Fountain Green Elementary</t>
  </si>
  <si>
    <t>Forest Lakes Elementary</t>
  </si>
  <si>
    <t>Prospect Mill Elementary</t>
  </si>
  <si>
    <t>Hickory Elementary</t>
  </si>
  <si>
    <t>Homestead/Wakefield Elementary</t>
  </si>
  <si>
    <t>Ring Factory Elementary</t>
  </si>
  <si>
    <t>Youths Benefit Elementary</t>
  </si>
  <si>
    <t>Red Pump Elementary School</t>
  </si>
  <si>
    <t>Bel Air Middle</t>
  </si>
  <si>
    <t>Bel Air High</t>
  </si>
  <si>
    <t>Southampton Middle</t>
  </si>
  <si>
    <t>Fallston High</t>
  </si>
  <si>
    <t>C. Milton Wright High</t>
  </si>
  <si>
    <t>Fallston Middle School</t>
  </si>
  <si>
    <t>John Archer School</t>
  </si>
  <si>
    <t>Jarrettsville Elementary</t>
  </si>
  <si>
    <t>Norrisville Elementary</t>
  </si>
  <si>
    <t>North Bend Elementary</t>
  </si>
  <si>
    <t>Darlington Elementary</t>
  </si>
  <si>
    <t>Dublin Elementary</t>
  </si>
  <si>
    <t>North Harford Elementary</t>
  </si>
  <si>
    <t>North Harford High</t>
  </si>
  <si>
    <t>North Harford Middle</t>
  </si>
  <si>
    <t>Havre de Grace Elementary</t>
  </si>
  <si>
    <t>Meadowvale Elementary</t>
  </si>
  <si>
    <t>Roye-Williams Elementary</t>
  </si>
  <si>
    <t>Havre de Grace High</t>
  </si>
  <si>
    <t>Havre de Grace Middle</t>
  </si>
  <si>
    <t>Homewood School</t>
  </si>
  <si>
    <t>Elkridge Elementary</t>
  </si>
  <si>
    <t>Deep Run Elementary</t>
  </si>
  <si>
    <t>Mayfield Woods Middle</t>
  </si>
  <si>
    <t>Rockburn Elementary</t>
  </si>
  <si>
    <t>Elkridge Landing Middle</t>
  </si>
  <si>
    <t>Ilchester Elementary</t>
  </si>
  <si>
    <t>Bonnie Branch Middle</t>
  </si>
  <si>
    <t>Ducketts Lane</t>
  </si>
  <si>
    <t>Thomas Viaduct</t>
  </si>
  <si>
    <t>Ellicott Mills Middle</t>
  </si>
  <si>
    <t>Howard High</t>
  </si>
  <si>
    <t>St. Johns Lane Elementary</t>
  </si>
  <si>
    <t>Mount Hebron High</t>
  </si>
  <si>
    <t>Northfield Elementary</t>
  </si>
  <si>
    <t>Patapsco Middle</t>
  </si>
  <si>
    <t>Centennial Lane Elementary</t>
  </si>
  <si>
    <t>Dunloggin Middle</t>
  </si>
  <si>
    <t>Worthington Elementary</t>
  </si>
  <si>
    <t>Centennial High</t>
  </si>
  <si>
    <t>Waverly Elementary</t>
  </si>
  <si>
    <t>Burleigh Manor Middle School</t>
  </si>
  <si>
    <t>Hollifield Station Elementary</t>
  </si>
  <si>
    <t>Bellows Spring Elementary</t>
  </si>
  <si>
    <t>Veterans Elementary</t>
  </si>
  <si>
    <t>West Friendship Elementary</t>
  </si>
  <si>
    <t>Applications and Research Laboratory</t>
  </si>
  <si>
    <t>Mount View Middle</t>
  </si>
  <si>
    <t>Manor Woods Elementary</t>
  </si>
  <si>
    <t>Triadelphia Ridge Elementary</t>
  </si>
  <si>
    <t>Folly Quarter Middle</t>
  </si>
  <si>
    <t>Marriotts Ridge High</t>
  </si>
  <si>
    <t>Glenelg High</t>
  </si>
  <si>
    <t>Glenwood Middle</t>
  </si>
  <si>
    <t>Bushy Park Elementary</t>
  </si>
  <si>
    <t>Lisbon Elementary</t>
  </si>
  <si>
    <t>Clarksville Elementary</t>
  </si>
  <si>
    <t>Atholton High</t>
  </si>
  <si>
    <t>Bryant Woods Elementary</t>
  </si>
  <si>
    <t>Wilde Lake Middle</t>
  </si>
  <si>
    <t>Longfellow Elementary</t>
  </si>
  <si>
    <t>Running Brook Elementary</t>
  </si>
  <si>
    <t>Wilde Lake High</t>
  </si>
  <si>
    <t>Swansfield Elementary</t>
  </si>
  <si>
    <t>Harpers Choice Middle</t>
  </si>
  <si>
    <t>Clemens Crossing Elementary</t>
  </si>
  <si>
    <t>Clarksville Middle</t>
  </si>
  <si>
    <t>Cedar Lane Special Center</t>
  </si>
  <si>
    <t>Pointers Run Elementary</t>
  </si>
  <si>
    <t>River Hill High</t>
  </si>
  <si>
    <t>Fulton Elementary</t>
  </si>
  <si>
    <t>Lime Kiln Middle</t>
  </si>
  <si>
    <t>Reservoir High</t>
  </si>
  <si>
    <t>Dayton Oaks</t>
  </si>
  <si>
    <t>Guilford Elementary</t>
  </si>
  <si>
    <t>Atholton Elementary</t>
  </si>
  <si>
    <t>Waterloo Elementary</t>
  </si>
  <si>
    <t>Thunder Hill Elementary</t>
  </si>
  <si>
    <t>Hammond Elementary</t>
  </si>
  <si>
    <t>Hammond Middle School</t>
  </si>
  <si>
    <t>Stevens Forest Elementary</t>
  </si>
  <si>
    <t>Talbott Springs Elementary</t>
  </si>
  <si>
    <t>Oakland Mills Middle</t>
  </si>
  <si>
    <t>Oakland Mills High</t>
  </si>
  <si>
    <t>Phelps Luck Elementary</t>
  </si>
  <si>
    <t>Jeffers Hill Elementary</t>
  </si>
  <si>
    <t>Cradlerock Elementary</t>
  </si>
  <si>
    <t>Lake Elkhorn Middle</t>
  </si>
  <si>
    <t>Laurel Woods Elementary</t>
  </si>
  <si>
    <t>Hammond High</t>
  </si>
  <si>
    <t>Bollman Bridge Elementary</t>
  </si>
  <si>
    <t>Patuxent Valley Middle</t>
  </si>
  <si>
    <t>Forest Ridge Elementary</t>
  </si>
  <si>
    <t>Long Reach High</t>
  </si>
  <si>
    <t>Murray Hill Middle</t>
  </si>
  <si>
    <t>Gorman Crossing Elementary</t>
  </si>
  <si>
    <t>Galena Elementary School</t>
  </si>
  <si>
    <t>Kent County High</t>
  </si>
  <si>
    <t>Kent County Middle School</t>
  </si>
  <si>
    <t>H. H. Garnett Elementary</t>
  </si>
  <si>
    <t>Rock Hall Elementary</t>
  </si>
  <si>
    <t>Laytonsville Elementary</t>
  </si>
  <si>
    <t>Clopper Mill Elementary</t>
  </si>
  <si>
    <t>Clarksburg Elementary</t>
  </si>
  <si>
    <t>Seneca Valley High</t>
  </si>
  <si>
    <t>Ridgeview Middle</t>
  </si>
  <si>
    <t>Fox Chapel Elementary</t>
  </si>
  <si>
    <t>Martin Luther King Jr. Middle</t>
  </si>
  <si>
    <t>Lake Seneca Elementary</t>
  </si>
  <si>
    <t>Waters Landing Elementary</t>
  </si>
  <si>
    <t>S. Christa McAuliffe Elementary</t>
  </si>
  <si>
    <t>Captain James E. Daly Elementary</t>
  </si>
  <si>
    <t>Neelsville Middle</t>
  </si>
  <si>
    <t>Quince Orchard High</t>
  </si>
  <si>
    <t>Poolesville High</t>
  </si>
  <si>
    <t>Poolesville Elementary</t>
  </si>
  <si>
    <t>Rosa M. Parks Middle</t>
  </si>
  <si>
    <t>Lois P. Rockwell Elementary</t>
  </si>
  <si>
    <t>Roberto W. Clemente Middle</t>
  </si>
  <si>
    <t>Ronald A. McNair Elementary</t>
  </si>
  <si>
    <t>Rachel Carson Elementary</t>
  </si>
  <si>
    <t>Richard Montgomery High</t>
  </si>
  <si>
    <t>Garrett Park Elementary</t>
  </si>
  <si>
    <t>Twinbrook Elementary</t>
  </si>
  <si>
    <t>Lakewood Elementary</t>
  </si>
  <si>
    <t>Maryvale Elementary</t>
  </si>
  <si>
    <t>Julius West Middle</t>
  </si>
  <si>
    <t>Meadow Hall Elementary</t>
  </si>
  <si>
    <t>Carl Sandburg Center</t>
  </si>
  <si>
    <t>Travilah Elementary</t>
  </si>
  <si>
    <t>Farmland Elementary</t>
  </si>
  <si>
    <t>Luxmanor Elementary</t>
  </si>
  <si>
    <t>Beverly Farms Elementary</t>
  </si>
  <si>
    <t>Ritchie Park Elementary</t>
  </si>
  <si>
    <t>Herbert Hoover Middle</t>
  </si>
  <si>
    <t>College Gardens Elementary</t>
  </si>
  <si>
    <t>Rockville High</t>
  </si>
  <si>
    <t>Tilden Middle School</t>
  </si>
  <si>
    <t>Fallsmead Elementary</t>
  </si>
  <si>
    <t>Thomas S. Wootton High</t>
  </si>
  <si>
    <t>Wayside Elementary</t>
  </si>
  <si>
    <t>Robert Frost Middle School</t>
  </si>
  <si>
    <t>Cold Spring Elementary</t>
  </si>
  <si>
    <t>Alternative Programs</t>
  </si>
  <si>
    <t>DuFief Elementary</t>
  </si>
  <si>
    <t>Dr. Sally K. Ride Elementary</t>
  </si>
  <si>
    <t>Thurgood Marshall Elementary</t>
  </si>
  <si>
    <t>Northwest High</t>
  </si>
  <si>
    <t>John H. Poole Middle</t>
  </si>
  <si>
    <t>Forest Oak Middle</t>
  </si>
  <si>
    <t>Clarksburg High</t>
  </si>
  <si>
    <t>Burtonsville Elementary</t>
  </si>
  <si>
    <t>Fairland Elementary</t>
  </si>
  <si>
    <t>JoAnn Leleck at Broad Acres Elementary</t>
  </si>
  <si>
    <t>Jackson Road Elementary</t>
  </si>
  <si>
    <t>Roscoe R Nix Elementary</t>
  </si>
  <si>
    <t>Cloverly Elementary</t>
  </si>
  <si>
    <t>Burnt Mills Elementary</t>
  </si>
  <si>
    <t>Cannon Road Elementary</t>
  </si>
  <si>
    <t>Francis Scott Key Middle</t>
  </si>
  <si>
    <t>William Tyler Page Elementary</t>
  </si>
  <si>
    <t>Galway Elementary</t>
  </si>
  <si>
    <t>Paint Branch High</t>
  </si>
  <si>
    <t>Stonegate Elementary</t>
  </si>
  <si>
    <t>James Hubert Blake High</t>
  </si>
  <si>
    <t>Benjamin Banneker Middle</t>
  </si>
  <si>
    <t>Greencastle Elementary</t>
  </si>
  <si>
    <t>Briggs Chaney Middle</t>
  </si>
  <si>
    <t>Little Bennett Elementary</t>
  </si>
  <si>
    <t>William B. Gibbs, Jr.</t>
  </si>
  <si>
    <t>Great Seneca Creek Elementary</t>
  </si>
  <si>
    <t>Wilson Wims Elementary School</t>
  </si>
  <si>
    <t>Hallie Wells Middle School</t>
  </si>
  <si>
    <t>Darnestown Elementary</t>
  </si>
  <si>
    <t>Jones Lane Elementary</t>
  </si>
  <si>
    <t>Bethesda Elementary</t>
  </si>
  <si>
    <t>Chevy Chase Elementary</t>
  </si>
  <si>
    <t>Somerset Elementary</t>
  </si>
  <si>
    <t>Bethesda-Chevy Chase High</t>
  </si>
  <si>
    <t>Westbrook Elementary</t>
  </si>
  <si>
    <t>Bradley Hills Elementary</t>
  </si>
  <si>
    <t>Westland Middle</t>
  </si>
  <si>
    <t>North Bethesda Middle</t>
  </si>
  <si>
    <t>North Chevy Chase Elementary</t>
  </si>
  <si>
    <t>Wood Acres Elementary</t>
  </si>
  <si>
    <t>Burning Tree Elementary</t>
  </si>
  <si>
    <t>Bannockburn Elementary</t>
  </si>
  <si>
    <t>Wyngate Elementary</t>
  </si>
  <si>
    <t>Walter Johnson High</t>
  </si>
  <si>
    <t>Ashburton Elementary</t>
  </si>
  <si>
    <t>Walt Whitman High</t>
  </si>
  <si>
    <t>Thomas W. Pyle Middle School</t>
  </si>
  <si>
    <t>Sherwood Elementary</t>
  </si>
  <si>
    <t>Olney Elementary</t>
  </si>
  <si>
    <t>Sherwood High</t>
  </si>
  <si>
    <t>Westover Elementary</t>
  </si>
  <si>
    <t>Lucy V. Barnsley Elementary</t>
  </si>
  <si>
    <t>Flower Valley Elementary</t>
  </si>
  <si>
    <t>William H. Farquhar Middle</t>
  </si>
  <si>
    <t>Candlewood Elementary</t>
  </si>
  <si>
    <t>Col. Zadok Magruder High</t>
  </si>
  <si>
    <t>Cashell Elementary</t>
  </si>
  <si>
    <t>Greenwood Elementary</t>
  </si>
  <si>
    <t>Belmont Elementary</t>
  </si>
  <si>
    <t>Judith A. Resnik Elementary</t>
  </si>
  <si>
    <t>Sligo Creek Elementary</t>
  </si>
  <si>
    <t>Brooke Grove Elementary</t>
  </si>
  <si>
    <t>Shady Grove Middle</t>
  </si>
  <si>
    <t>Lakelands Park Middle</t>
  </si>
  <si>
    <t>Spark M. Matsunaga Elementary School</t>
  </si>
  <si>
    <t>MCPS Transitions School</t>
  </si>
  <si>
    <t>Watkins Mill High</t>
  </si>
  <si>
    <t>Goshen Elementary</t>
  </si>
  <si>
    <t>Flower Hill Elementary</t>
  </si>
  <si>
    <t>Gaithersburg High</t>
  </si>
  <si>
    <t>Washington Grove Elementary</t>
  </si>
  <si>
    <t>Gaithersburg Elementary</t>
  </si>
  <si>
    <t>Gaithersburg Middle</t>
  </si>
  <si>
    <t>Rosemont Elementary</t>
  </si>
  <si>
    <t>Mill Creek Towne Elementary</t>
  </si>
  <si>
    <t>Montgomery Village Middle School</t>
  </si>
  <si>
    <t>Whetstone Elementary</t>
  </si>
  <si>
    <t>Brown Station Elementary</t>
  </si>
  <si>
    <t>Watkins Mill Elementary</t>
  </si>
  <si>
    <t>Redland Middle</t>
  </si>
  <si>
    <t>Summit Hall Elementary</t>
  </si>
  <si>
    <t>South Lake Elementary</t>
  </si>
  <si>
    <t>Sequoyah Elementary</t>
  </si>
  <si>
    <t>Fields Road Elementary</t>
  </si>
  <si>
    <t>Stedwick Elementary</t>
  </si>
  <si>
    <t>Strawberry Knoll Elementary</t>
  </si>
  <si>
    <t>Diamond Elementary</t>
  </si>
  <si>
    <t>PEP - Itinerant</t>
  </si>
  <si>
    <t>Potomac Elementary</t>
  </si>
  <si>
    <t>Winston Churchill High</t>
  </si>
  <si>
    <t>Seven Locks Elementary</t>
  </si>
  <si>
    <t>Carderock Springs Elementary</t>
  </si>
  <si>
    <t>Cabin John Middle School</t>
  </si>
  <si>
    <t>Bells Mill Elementary</t>
  </si>
  <si>
    <t>Silver Spring International Middle</t>
  </si>
  <si>
    <t>Stone Mill Elementary</t>
  </si>
  <si>
    <t>Damascus High</t>
  </si>
  <si>
    <t>Damascus Elementary</t>
  </si>
  <si>
    <t>Cedar Grove Elementary</t>
  </si>
  <si>
    <t>Woodfield Elementary</t>
  </si>
  <si>
    <t>John T. Baker Middle School</t>
  </si>
  <si>
    <t>Clearspring Elementary</t>
  </si>
  <si>
    <t>Rocky Hill Middle</t>
  </si>
  <si>
    <t>Kingsview Middle</t>
  </si>
  <si>
    <t>Dr. Charles R. Drew Elementary</t>
  </si>
  <si>
    <t>Thomas Edison High School of Technology</t>
  </si>
  <si>
    <t>Piney Branch Elementary</t>
  </si>
  <si>
    <t>Takoma Park Elementary</t>
  </si>
  <si>
    <t>Takoma Park Middle School</t>
  </si>
  <si>
    <t>East Silver Spring Elementary</t>
  </si>
  <si>
    <t>Montgomery Blair High</t>
  </si>
  <si>
    <t>Pine Crest Elementary</t>
  </si>
  <si>
    <t>Woodlin Elementary</t>
  </si>
  <si>
    <t>Oak View Elementary</t>
  </si>
  <si>
    <t>Glen Haven Elementary</t>
  </si>
  <si>
    <t>Oakland Terrace Elementary</t>
  </si>
  <si>
    <t>Flora M. Singer Elementary School</t>
  </si>
  <si>
    <t>Rolling Terrace Elementary</t>
  </si>
  <si>
    <t>Viers Mill Elementary</t>
  </si>
  <si>
    <t>Rock Creek Forest Elementary</t>
  </si>
  <si>
    <t>Highland Elementary</t>
  </si>
  <si>
    <t>Eastern Middle School</t>
  </si>
  <si>
    <t>Montgomery Knolls Elementary</t>
  </si>
  <si>
    <t>Weller Road Elementary</t>
  </si>
  <si>
    <t>Sligo Middle</t>
  </si>
  <si>
    <t>Sargent Shriver Elementary</t>
  </si>
  <si>
    <t>Bel Pre Elementary</t>
  </si>
  <si>
    <t>Wheaton High</t>
  </si>
  <si>
    <t>Kensington Parkwood Elementary</t>
  </si>
  <si>
    <t>Highland View Elementary</t>
  </si>
  <si>
    <t>Georgian Forest Elementary</t>
  </si>
  <si>
    <t>A. Mario Loiederman Middle</t>
  </si>
  <si>
    <t>Wheaton Woods Elementary</t>
  </si>
  <si>
    <t>Albert Einstein High</t>
  </si>
  <si>
    <t>Arcola Elementary</t>
  </si>
  <si>
    <t>New Hampshire Estates Elem</t>
  </si>
  <si>
    <t>Newport Mill Middle</t>
  </si>
  <si>
    <t>Rosemary Hills Elementary</t>
  </si>
  <si>
    <t>Rock View Elementary</t>
  </si>
  <si>
    <t>Northwood High School</t>
  </si>
  <si>
    <t>Harmony Hills Elementary</t>
  </si>
  <si>
    <t>Springbrook High</t>
  </si>
  <si>
    <t>Stephen Knolls School</t>
  </si>
  <si>
    <t>Forest Knolls Elementary</t>
  </si>
  <si>
    <t>Kemp Mill Elementary</t>
  </si>
  <si>
    <t>Brookhaven Elementary</t>
  </si>
  <si>
    <t>Cresthaven Elementary</t>
  </si>
  <si>
    <t>White Oak Middle</t>
  </si>
  <si>
    <t>Parkland Middle</t>
  </si>
  <si>
    <t>John F. Kennedy High</t>
  </si>
  <si>
    <t>Glenallan Elementary</t>
  </si>
  <si>
    <t>Col. E. Brooke Lee Middle</t>
  </si>
  <si>
    <t>Rock Creek Valley Elementary</t>
  </si>
  <si>
    <t>Earle B. Wood Middle</t>
  </si>
  <si>
    <t>Strathmore Elementary</t>
  </si>
  <si>
    <t>Argyle Middle</t>
  </si>
  <si>
    <t>Silver Creek Middle</t>
  </si>
  <si>
    <t>Rock Terrace School</t>
  </si>
  <si>
    <t>Longview School</t>
  </si>
  <si>
    <t>Regional Institute for Children &amp; Adolescents</t>
  </si>
  <si>
    <t>High Point High</t>
  </si>
  <si>
    <t>Beltsville Academy</t>
  </si>
  <si>
    <t>Calverton Elementary</t>
  </si>
  <si>
    <t>Frances Fuchs Early Childhood Center</t>
  </si>
  <si>
    <t>James E. Duckworth Regional Center</t>
  </si>
  <si>
    <t>James H. Harrison Elementary</t>
  </si>
  <si>
    <t>Vansville Elementary</t>
  </si>
  <si>
    <t>Judith P. Hoyer Montessori</t>
  </si>
  <si>
    <t>Bladensburg Elementary</t>
  </si>
  <si>
    <t>Bladensburg High</t>
  </si>
  <si>
    <t>Rogers Heights Elementary</t>
  </si>
  <si>
    <t>Gladys Noon Spellman Elementary</t>
  </si>
  <si>
    <t>Cooper Lane Elementary</t>
  </si>
  <si>
    <t>Templeton Elementary</t>
  </si>
  <si>
    <t>Annapolis Road Academy</t>
  </si>
  <si>
    <t>Port Towns Elementary</t>
  </si>
  <si>
    <t>Croom High</t>
  </si>
  <si>
    <t>Perrywood Elementary</t>
  </si>
  <si>
    <t>Patuxent Elementary</t>
  </si>
  <si>
    <t>Fort Washington Forest Elementary</t>
  </si>
  <si>
    <t>Rose Valley Elementary</t>
  </si>
  <si>
    <t>Accokeek Academy</t>
  </si>
  <si>
    <t>Potomac Landing Elementary</t>
  </si>
  <si>
    <t>Friendly High</t>
  </si>
  <si>
    <t>Suitland High</t>
  </si>
  <si>
    <t>Bradbury Heights Elementary</t>
  </si>
  <si>
    <t>Hillcrest Heights Elementary</t>
  </si>
  <si>
    <t>Green Valley Academy at Edgar Allan Poe</t>
  </si>
  <si>
    <t>North Forestville Elementary</t>
  </si>
  <si>
    <t>District Heights Elementary</t>
  </si>
  <si>
    <t>Benjamin Stoddert Middle</t>
  </si>
  <si>
    <t>Francis Scott Key Elementary</t>
  </si>
  <si>
    <t>Longfields Elementary</t>
  </si>
  <si>
    <t>Princeton Elementary</t>
  </si>
  <si>
    <t>Thurgood Marshall Middle School</t>
  </si>
  <si>
    <t>Allenwood Elementary</t>
  </si>
  <si>
    <t>William Beanes Elementary</t>
  </si>
  <si>
    <t>Benjamin D. Foulois Academy</t>
  </si>
  <si>
    <t>Maya Angelou French Immersion</t>
  </si>
  <si>
    <t>Arrowhead Elementary</t>
  </si>
  <si>
    <t>Andrew Jackson Academy</t>
  </si>
  <si>
    <t>Concord Elementary</t>
  </si>
  <si>
    <t>Samuel P. Massie Academy</t>
  </si>
  <si>
    <t>Panorama Elementary</t>
  </si>
  <si>
    <t>Drew Freeman Middle</t>
  </si>
  <si>
    <t>Suitland Elementary</t>
  </si>
  <si>
    <t>Imagine Lincoln Public Charter</t>
  </si>
  <si>
    <t>Tall Oaks High</t>
  </si>
  <si>
    <t>Woodmore Elementary</t>
  </si>
  <si>
    <t>Kenilworth Elementary</t>
  </si>
  <si>
    <t>Tulip Grove Elementary</t>
  </si>
  <si>
    <t>Heather Hills Elementary</t>
  </si>
  <si>
    <t>Benjamin Tasker Middle School</t>
  </si>
  <si>
    <t>Northview Elementary</t>
  </si>
  <si>
    <t>Pointer Ridge Elementary</t>
  </si>
  <si>
    <t>C. Elizabeth Rieg Regional Center</t>
  </si>
  <si>
    <t>Kingsford Elementary</t>
  </si>
  <si>
    <t>Baden Elementary</t>
  </si>
  <si>
    <t>William Schmidt Environmental Center</t>
  </si>
  <si>
    <t>Tayac Elementary</t>
  </si>
  <si>
    <t>Clinton Grove Elementary</t>
  </si>
  <si>
    <t>Tanglewood Regional Center</t>
  </si>
  <si>
    <t>Surrattsville High</t>
  </si>
  <si>
    <t>James Ryder Randall Elementary</t>
  </si>
  <si>
    <t>Isaac J. Gourdine Middle</t>
  </si>
  <si>
    <t>Waldon Woods Elementary</t>
  </si>
  <si>
    <t>Stephen Decatur Middle</t>
  </si>
  <si>
    <t>Francis T. Evans Elementary</t>
  </si>
  <si>
    <t>Imagine Andrews Public Charter</t>
  </si>
  <si>
    <t>Laurel Elementary</t>
  </si>
  <si>
    <t>Laurel High</t>
  </si>
  <si>
    <t>Oaklands Elementary</t>
  </si>
  <si>
    <t>Dwight D. Eisenhower Middle</t>
  </si>
  <si>
    <t>Bond Mill Elementary</t>
  </si>
  <si>
    <t>Scotchtown Hills Elementary</t>
  </si>
  <si>
    <t>Chesapeake Math and IT Public Charter</t>
  </si>
  <si>
    <t>Chesapeake Math and IT Elementary Public Charter</t>
  </si>
  <si>
    <t>Brandywine Elementary</t>
  </si>
  <si>
    <t>Mattaponi Elementary</t>
  </si>
  <si>
    <t>Gwynn Park High</t>
  </si>
  <si>
    <t>Gwynn Park Middle</t>
  </si>
  <si>
    <t>Rosaryville Elementary</t>
  </si>
  <si>
    <t>Oxon Hill Elementary</t>
  </si>
  <si>
    <t>Forest Heights Elementary</t>
  </si>
  <si>
    <t>John Hanson Montessori</t>
  </si>
  <si>
    <t>Oxon Hill High</t>
  </si>
  <si>
    <t>Fort Foote Elementary</t>
  </si>
  <si>
    <t>Glassmanor Elementary</t>
  </si>
  <si>
    <t>Samuel Chase Elementary</t>
  </si>
  <si>
    <t>Crossland High</t>
  </si>
  <si>
    <t>Valley View Elementary</t>
  </si>
  <si>
    <t>Barnaby Manor Elementary</t>
  </si>
  <si>
    <t>Potomac High</t>
  </si>
  <si>
    <t>Avalon Elementary</t>
  </si>
  <si>
    <t>Apple Grove Elementary</t>
  </si>
  <si>
    <t>J. Frank Dent Elementary</t>
  </si>
  <si>
    <t>Indian Queen Elementary</t>
  </si>
  <si>
    <t>Oxon Hill Middle</t>
  </si>
  <si>
    <t>Columbia Park Elementary</t>
  </si>
  <si>
    <t>Highland Park Elementary</t>
  </si>
  <si>
    <t>William Paca Elementary</t>
  </si>
  <si>
    <t>Dodge Park Elementary</t>
  </si>
  <si>
    <t>Kenmoor Early Childhood Center</t>
  </si>
  <si>
    <t>Largo High</t>
  </si>
  <si>
    <t>G. James Gholson Middle</t>
  </si>
  <si>
    <t>Phyllis E. Williams Elementary</t>
  </si>
  <si>
    <t>Kettering Elementary</t>
  </si>
  <si>
    <t>Kettering Middle</t>
  </si>
  <si>
    <t>Charles Herbert Flowers High</t>
  </si>
  <si>
    <t>Kenmoor Middle</t>
  </si>
  <si>
    <t>Judge Sylvania W. Woods Sr. Elementary</t>
  </si>
  <si>
    <t>Lake Arbor Elementary</t>
  </si>
  <si>
    <t>Cora L. Rice Elementary</t>
  </si>
  <si>
    <t>Ernest Everett Just Middle</t>
  </si>
  <si>
    <t>Academy of Health Sciences at PGCC</t>
  </si>
  <si>
    <t>Chesapeake Math and IT South Public Charter</t>
  </si>
  <si>
    <t>International High school @ Largo</t>
  </si>
  <si>
    <t>Glenn Dale Elementary</t>
  </si>
  <si>
    <t>Duval High</t>
  </si>
  <si>
    <t>Gaywood Elementary</t>
  </si>
  <si>
    <t>High Bridge Elementary</t>
  </si>
  <si>
    <t>Catherine T. Reed Elementary</t>
  </si>
  <si>
    <t>Dora Kennedy French Immersion</t>
  </si>
  <si>
    <t>Robert Goddard Montessori</t>
  </si>
  <si>
    <t>Bowie High</t>
  </si>
  <si>
    <t>Montpelier Elementary</t>
  </si>
  <si>
    <t>Yorktown Elementary</t>
  </si>
  <si>
    <t>Samuel Ogle Middle</t>
  </si>
  <si>
    <t>Rockledge Elementary</t>
  </si>
  <si>
    <t>Chapel Forge Early Childhood Center</t>
  </si>
  <si>
    <t>Deerfield Run Elementary</t>
  </si>
  <si>
    <t>Howard B. Owens Science Center</t>
  </si>
  <si>
    <t>Whitehall Elementary</t>
  </si>
  <si>
    <t>Excel Academy Public Charter</t>
  </si>
  <si>
    <t>Frederick Douglass High</t>
  </si>
  <si>
    <t>Melwood Elementary</t>
  </si>
  <si>
    <t>James Madison Middle</t>
  </si>
  <si>
    <t>Marlton Elementary</t>
  </si>
  <si>
    <t>Barack Obama Elementary</t>
  </si>
  <si>
    <t>Dr. Henry A. Wise, Jr. High</t>
  </si>
  <si>
    <t>Imagine Foundations at Leeland PCS</t>
  </si>
  <si>
    <t>Imagine Foundations at Morningside PCS</t>
  </si>
  <si>
    <t>Hyattsville Elementary</t>
  </si>
  <si>
    <t>Hyattsville Middle</t>
  </si>
  <si>
    <t>Edward M. Felegy ES</t>
  </si>
  <si>
    <t>Mt Rainier Elementary</t>
  </si>
  <si>
    <t>Thomas S. Stone Elementary</t>
  </si>
  <si>
    <t>Northwestern High</t>
  </si>
  <si>
    <t>Chillum Elementary</t>
  </si>
  <si>
    <t>Ridgecrest Elementary</t>
  </si>
  <si>
    <t>Carole Highlands Elementary</t>
  </si>
  <si>
    <t>Lewisdale Elementary</t>
  </si>
  <si>
    <t>Cesar Chavez Elementary</t>
  </si>
  <si>
    <t>Adelphi Elementary</t>
  </si>
  <si>
    <t>Nicholas Orem Middle</t>
  </si>
  <si>
    <t>Langley Park/McCormick Elementary</t>
  </si>
  <si>
    <t>Cool Spring Elementary</t>
  </si>
  <si>
    <t>Mary Harris "Mother" Jones Elementary</t>
  </si>
  <si>
    <t>Rosa L. Parks Elementary</t>
  </si>
  <si>
    <t>International High School @ Langley Park</t>
  </si>
  <si>
    <t>Seat Pleasant Elementary</t>
  </si>
  <si>
    <t>Fairmont Heights High</t>
  </si>
  <si>
    <t>Doswell E. Brooks Elementary</t>
  </si>
  <si>
    <t>Central High</t>
  </si>
  <si>
    <t>Carmody Hills Elementary</t>
  </si>
  <si>
    <t>Capitol Heights Elementary</t>
  </si>
  <si>
    <t>Thomas G. Pullen School</t>
  </si>
  <si>
    <t>John H. Bayne Elementary</t>
  </si>
  <si>
    <t>Walker Mill Middle</t>
  </si>
  <si>
    <t>H. W. Wheatley Early Childhood Center</t>
  </si>
  <si>
    <t>Robert R. Gray Elementary</t>
  </si>
  <si>
    <t>William W. Hall Academy</t>
  </si>
  <si>
    <t>Riverdale Elementary</t>
  </si>
  <si>
    <t>University Park Elementary</t>
  </si>
  <si>
    <t>Beacon Heights Elementary</t>
  </si>
  <si>
    <t>William Wirt Middle</t>
  </si>
  <si>
    <t>Parkdale High</t>
  </si>
  <si>
    <t>Seabrook Elementary</t>
  </si>
  <si>
    <t>Carrollton Elementary</t>
  </si>
  <si>
    <t>Glenridge Elementary</t>
  </si>
  <si>
    <t>Woodridge Elementary</t>
  </si>
  <si>
    <t>Ardmore Elementary</t>
  </si>
  <si>
    <t>Thomas Johnson Middle</t>
  </si>
  <si>
    <t>Glenarden Woods Elementary</t>
  </si>
  <si>
    <t>Charles Carroll Middle</t>
  </si>
  <si>
    <t>Margaret Brent Regional Center</t>
  </si>
  <si>
    <t>James McHenry Elementary</t>
  </si>
  <si>
    <t>Lamont Elementary</t>
  </si>
  <si>
    <t>Robert Frost Elementary</t>
  </si>
  <si>
    <t>Turning Point Academy Public Charter</t>
  </si>
  <si>
    <t>Greenbelt Elementary</t>
  </si>
  <si>
    <t>Hollywood Elementary</t>
  </si>
  <si>
    <t>Buck Lodge Middle</t>
  </si>
  <si>
    <t>Berwyn Heights Elementary</t>
  </si>
  <si>
    <t>Springhill Lake Elementary</t>
  </si>
  <si>
    <t>Eleanor Roosevelt High</t>
  </si>
  <si>
    <t>Cherokee Lane Elementary</t>
  </si>
  <si>
    <t>Paint Branch Elementary</t>
  </si>
  <si>
    <t>Greenbelt Middle</t>
  </si>
  <si>
    <t>College Park Academy</t>
  </si>
  <si>
    <t>Northwestern Evening/Saturday High</t>
  </si>
  <si>
    <t>Crossland Evening/Saturday High</t>
  </si>
  <si>
    <t>Incarcerated Youth Center (JACS)</t>
  </si>
  <si>
    <t>Community Based Classrooms</t>
  </si>
  <si>
    <t>Prekindergarten Offsites</t>
  </si>
  <si>
    <t>Sudlersville Middle School</t>
  </si>
  <si>
    <t>Sudlersville Elementary School</t>
  </si>
  <si>
    <t>Church Hill Elementary School</t>
  </si>
  <si>
    <t>Queen Anne's County High School</t>
  </si>
  <si>
    <t>Kennard Elementary School</t>
  </si>
  <si>
    <t>Centreville Middle School</t>
  </si>
  <si>
    <t>Centreville Elementary School</t>
  </si>
  <si>
    <t>Kent Island Elementary School</t>
  </si>
  <si>
    <t>Bayside Elementary School</t>
  </si>
  <si>
    <t>Stevensville Middle School</t>
  </si>
  <si>
    <t>Kent Island High School</t>
  </si>
  <si>
    <t>Matapeake Elementary School</t>
  </si>
  <si>
    <t>Matapeake Middle School</t>
  </si>
  <si>
    <t>Grasonville Elementary School</t>
  </si>
  <si>
    <t>Washington Academy and High School</t>
  </si>
  <si>
    <t>Greenwood Elementary School</t>
  </si>
  <si>
    <t>Princess Anne Elementary School</t>
  </si>
  <si>
    <t>Crisfield Academy and High School</t>
  </si>
  <si>
    <t>Carter G Woodson Elementary</t>
  </si>
  <si>
    <t>Ewell School</t>
  </si>
  <si>
    <t>J. M. Tawes Vocational Center</t>
  </si>
  <si>
    <t>Somerset 6/7 Intermediate School</t>
  </si>
  <si>
    <t>Deal Island School</t>
  </si>
  <si>
    <t>Spring Ridge Middle</t>
  </si>
  <si>
    <t>Ridge Elementary</t>
  </si>
  <si>
    <t>Piney Point Elementary</t>
  </si>
  <si>
    <t>Leonardtown Elementary</t>
  </si>
  <si>
    <t>Benjamin Banneker Elementary</t>
  </si>
  <si>
    <t>Chopticon High</t>
  </si>
  <si>
    <t>Dr. James A. Forrest Career and Technology Center</t>
  </si>
  <si>
    <t>Leonardtown Middle</t>
  </si>
  <si>
    <t>Leonardtown High</t>
  </si>
  <si>
    <t>Captain Walter Francis Duke Elementary</t>
  </si>
  <si>
    <t>Margaret Brent Middle</t>
  </si>
  <si>
    <t>Lettie Marshall Dent Elem</t>
  </si>
  <si>
    <t>White Marsh Elementary</t>
  </si>
  <si>
    <t>Oakville Elementary</t>
  </si>
  <si>
    <t>Evergreen Elementary School</t>
  </si>
  <si>
    <t>Dynard Elementary</t>
  </si>
  <si>
    <t>Great Mills High</t>
  </si>
  <si>
    <t>Green Holly Elementary School</t>
  </si>
  <si>
    <t>Lexington Park Elementary</t>
  </si>
  <si>
    <t>George Washington Carver Elementary</t>
  </si>
  <si>
    <t>Town Creek Elementary</t>
  </si>
  <si>
    <t>Esperanza Middle</t>
  </si>
  <si>
    <t>Park Hall Elementary</t>
  </si>
  <si>
    <t>Greenview Knolls Elementary</t>
  </si>
  <si>
    <t>Chesapeake Charter School</t>
  </si>
  <si>
    <t>Fairlead Academy</t>
  </si>
  <si>
    <t>Fairlead Academy II</t>
  </si>
  <si>
    <t>St. Mary's County Evening High School</t>
  </si>
  <si>
    <t>Barbara Ingram School for the Arts</t>
  </si>
  <si>
    <t>Sharpsburg Elementary</t>
  </si>
  <si>
    <t>Jonathan Hager Elementary</t>
  </si>
  <si>
    <t>Springfield Middle</t>
  </si>
  <si>
    <t>Williamsport Elementary</t>
  </si>
  <si>
    <t>Williamsport High</t>
  </si>
  <si>
    <t>South Hagerstown High</t>
  </si>
  <si>
    <t>Emma K. Doub Elementary</t>
  </si>
  <si>
    <t>E. Russell Hicks Middle</t>
  </si>
  <si>
    <t>Washington County Technical High</t>
  </si>
  <si>
    <t>Rockland Woods Elementary</t>
  </si>
  <si>
    <t>Ruth Ann Monroe Primary</t>
  </si>
  <si>
    <t>Clear Spring Middle</t>
  </si>
  <si>
    <t>Clear Spring Elementary</t>
  </si>
  <si>
    <t>Clear Spring High</t>
  </si>
  <si>
    <t>Hancock Middle Senior High</t>
  </si>
  <si>
    <t>Hancock Elementary</t>
  </si>
  <si>
    <t>Boonsboro High</t>
  </si>
  <si>
    <t>Boonsboro Middle</t>
  </si>
  <si>
    <t>Boonsboro Elementary</t>
  </si>
  <si>
    <t>Smithsburg High</t>
  </si>
  <si>
    <t>Smithsburg Elementary</t>
  </si>
  <si>
    <t>Smithsburg Middle</t>
  </si>
  <si>
    <t>Washington County Job Development Center</t>
  </si>
  <si>
    <t>Paramount Elementary</t>
  </si>
  <si>
    <t>Old Forge Elementary</t>
  </si>
  <si>
    <t>Eastern Elementary</t>
  </si>
  <si>
    <t>Pleasant Valley Elementary</t>
  </si>
  <si>
    <t>Maugansville Elementary</t>
  </si>
  <si>
    <t>Cascade Elementary</t>
  </si>
  <si>
    <t>Greenbrier Elementary</t>
  </si>
  <si>
    <t>Bester Elementary</t>
  </si>
  <si>
    <t>Pangborn Elementary</t>
  </si>
  <si>
    <t>Potomac Heights Elementary</t>
  </si>
  <si>
    <t>Fountain Rock Elementary</t>
  </si>
  <si>
    <t>North Hagerstown High</t>
  </si>
  <si>
    <t>Western Heights Middle</t>
  </si>
  <si>
    <t>Salem Avenue Elementary</t>
  </si>
  <si>
    <t>Marshall Street School</t>
  </si>
  <si>
    <t>Lincolnshire Elementary</t>
  </si>
  <si>
    <t>Fountaindale Elementary</t>
  </si>
  <si>
    <t>Evening High School</t>
  </si>
  <si>
    <t>Easton High</t>
  </si>
  <si>
    <t>Easton Elementary</t>
  </si>
  <si>
    <t>Easton Middle</t>
  </si>
  <si>
    <t>St. Michaels Middle/High School</t>
  </si>
  <si>
    <t>St. Michaels Elementary</t>
  </si>
  <si>
    <t>Chapel District Elementary</t>
  </si>
  <si>
    <t>Tilghman Elementary</t>
  </si>
  <si>
    <t>Mardela Middle &amp; High</t>
  </si>
  <si>
    <t>Northwestern Elementary</t>
  </si>
  <si>
    <t>Pittsville Elementary &amp; Middle</t>
  </si>
  <si>
    <t>Wicomico Middle</t>
  </si>
  <si>
    <t>East Salisbury Elementary</t>
  </si>
  <si>
    <t>Wicomico High</t>
  </si>
  <si>
    <t>Beaver Run School</t>
  </si>
  <si>
    <t>Glen Avenue School</t>
  </si>
  <si>
    <t>Wicomico County Evening High</t>
  </si>
  <si>
    <t>North Salisbury Elementary</t>
  </si>
  <si>
    <t>Pemberton Elementary</t>
  </si>
  <si>
    <t>Charles H. Chipman Elementary</t>
  </si>
  <si>
    <t>Salisbury Middle</t>
  </si>
  <si>
    <t>Delmar Elementary</t>
  </si>
  <si>
    <t>Pinehurst Elementary</t>
  </si>
  <si>
    <t>Prince Street School</t>
  </si>
  <si>
    <t>James M. Bennett High</t>
  </si>
  <si>
    <t>Bennett Middle</t>
  </si>
  <si>
    <t>Parkside High</t>
  </si>
  <si>
    <t>Willards Elementary</t>
  </si>
  <si>
    <t>Westside Primary</t>
  </si>
  <si>
    <t>Westside Intermediate</t>
  </si>
  <si>
    <t>Fruitland Primary</t>
  </si>
  <si>
    <t>Fruitland Intermediate</t>
  </si>
  <si>
    <t>Pocomoke Elementary</t>
  </si>
  <si>
    <t>Pocomoke High</t>
  </si>
  <si>
    <t>Pocomoke Middle</t>
  </si>
  <si>
    <t>Snow Hill Elementary</t>
  </si>
  <si>
    <t>Snow Hill High</t>
  </si>
  <si>
    <t>Snow Hill Middle</t>
  </si>
  <si>
    <t>Stephen Decatur High</t>
  </si>
  <si>
    <t>Berlin Intermediate</t>
  </si>
  <si>
    <t>Showell Elementary</t>
  </si>
  <si>
    <t>Cedar Chapel Special School</t>
  </si>
  <si>
    <t>Worcester Technical High School</t>
  </si>
  <si>
    <t>Buckingham Elementary</t>
  </si>
  <si>
    <t>Ocean City Elementary</t>
  </si>
  <si>
    <t>Steuart Hill Academic Academy</t>
  </si>
  <si>
    <t>Cecil Elementary</t>
  </si>
  <si>
    <t>City Springs Elementary</t>
  </si>
  <si>
    <t>Eutaw-Marshburn Elementary</t>
  </si>
  <si>
    <t>Lakeland Elementary/Middle</t>
  </si>
  <si>
    <t>Tench Tilghman Elementary</t>
  </si>
  <si>
    <t>Stadium School</t>
  </si>
  <si>
    <t>Johnston Square Elementary</t>
  </si>
  <si>
    <t>Hilton Elementary</t>
  </si>
  <si>
    <t>George Washington Elementary</t>
  </si>
  <si>
    <t>Wolfe Street Academy</t>
  </si>
  <si>
    <t>Commodore John Rogers Elementary</t>
  </si>
  <si>
    <t>William Pinderhughes Elementary</t>
  </si>
  <si>
    <t>Matthew A. Henson Elementary</t>
  </si>
  <si>
    <t>Coldstream Park Elementary</t>
  </si>
  <si>
    <t>Charles Carroll Barrister Elementary</t>
  </si>
  <si>
    <t>Harlem Park Elementary</t>
  </si>
  <si>
    <t>Harford Heights Elementary</t>
  </si>
  <si>
    <t>Dallas F. Nicholas Sr. Elementary</t>
  </si>
  <si>
    <t>Montebello Elementary</t>
  </si>
  <si>
    <t>Federal Hill Preparatory School</t>
  </si>
  <si>
    <t>Hampstead Hill Academy</t>
  </si>
  <si>
    <t>Abbottston Elementary</t>
  </si>
  <si>
    <t>Margaret Brent Elementary</t>
  </si>
  <si>
    <t>Barclay Elementary/Middle</t>
  </si>
  <si>
    <t>Hampden</t>
  </si>
  <si>
    <t>Dr. Nathan A. Pitts-Ashburton Elementary/Middle</t>
  </si>
  <si>
    <t>Gwynns Falls Elementary</t>
  </si>
  <si>
    <t>Dorothy I. Height Elementary</t>
  </si>
  <si>
    <t>Edgecombe Circle Elementary</t>
  </si>
  <si>
    <t>Mount Royal Elementary/Middle</t>
  </si>
  <si>
    <t>Sarah M. Roach Elementary</t>
  </si>
  <si>
    <t>Calverton</t>
  </si>
  <si>
    <t>Francis Scott Key Elementary/Middle</t>
  </si>
  <si>
    <t>Thomas Johnson Elementary</t>
  </si>
  <si>
    <t>Fort Worthington Elementary</t>
  </si>
  <si>
    <t>Windsor Hills Elementary</t>
  </si>
  <si>
    <t>Lyndhurst Elementary</t>
  </si>
  <si>
    <t>Rognel Heights Elementary/Middle</t>
  </si>
  <si>
    <t>Franklin Square Elementary</t>
  </si>
  <si>
    <t>Collington Square Elementary</t>
  </si>
  <si>
    <t>Moravia Park</t>
  </si>
  <si>
    <t>Gilmor Elementary</t>
  </si>
  <si>
    <t>The Historic Samuel Coleridge-Taylor Elementary</t>
  </si>
  <si>
    <t>Bay-Brook Elementary</t>
  </si>
  <si>
    <t>Furman Templeton Preparatory Academy</t>
  </si>
  <si>
    <t>Booker T. Washington Middle</t>
  </si>
  <si>
    <t>Walter P. Carter Elementary</t>
  </si>
  <si>
    <t>Robert W. Coleman Elementary</t>
  </si>
  <si>
    <t>James Mosher Elementary</t>
  </si>
  <si>
    <t>Alexander Hamilton Elementary</t>
  </si>
  <si>
    <t>Mary Ann Winterling Elementary at Bentalou</t>
  </si>
  <si>
    <t>Cherry Hill Elementary/Middle</t>
  </si>
  <si>
    <t>Dr. Carter Godwin Woodson</t>
  </si>
  <si>
    <t>Arundel Elementary/Middle</t>
  </si>
  <si>
    <t>George W. F. McMechen</t>
  </si>
  <si>
    <t>Excel Academy @ Francis M. Wood High</t>
  </si>
  <si>
    <t>Dickey Hill Elementary/Middle</t>
  </si>
  <si>
    <t>Maree Garnett Farring Elementary</t>
  </si>
  <si>
    <t>Mary E. Rodman Elementary</t>
  </si>
  <si>
    <t>Woodhome Elementary/Middle</t>
  </si>
  <si>
    <t>Furley Elementary</t>
  </si>
  <si>
    <t>Curtis Bay Elementary</t>
  </si>
  <si>
    <t>Hazelwood Elementary/Middle</t>
  </si>
  <si>
    <t>Gardenville Elementary</t>
  </si>
  <si>
    <t>Garrett Heights Elementary</t>
  </si>
  <si>
    <t>Govans Elementary</t>
  </si>
  <si>
    <t>Guilford Elementary/Middle</t>
  </si>
  <si>
    <t>Highlandtown Elementary #215</t>
  </si>
  <si>
    <t>Yorkwood Elementary</t>
  </si>
  <si>
    <t>Morrell Park Elementary/Middle</t>
  </si>
  <si>
    <t>The Mount Washington School</t>
  </si>
  <si>
    <t>Pimlico Elementary</t>
  </si>
  <si>
    <t>Grove Park Elementary</t>
  </si>
  <si>
    <t>Westport Academy</t>
  </si>
  <si>
    <t>Violetville Elementary/Middle</t>
  </si>
  <si>
    <t>John Ruhrah Elementary</t>
  </si>
  <si>
    <t>Holabird Elementary</t>
  </si>
  <si>
    <t>Brehms Lane Public Charter School</t>
  </si>
  <si>
    <t>Thomas Jefferson Elementary</t>
  </si>
  <si>
    <t>Roland Park Elementary/Middle</t>
  </si>
  <si>
    <t>Arlington Elementary/Middle</t>
  </si>
  <si>
    <t>Glenmount Elementary/Middle</t>
  </si>
  <si>
    <t>Hamilton Elementary/Middle</t>
  </si>
  <si>
    <t>Highlandtown Elementary #237</t>
  </si>
  <si>
    <t>Benjamin Franklin High School at Masonville Cove</t>
  </si>
  <si>
    <t>Graceland Park/O'Donnel Heights Elementary</t>
  </si>
  <si>
    <t>Fallstaff Elementary</t>
  </si>
  <si>
    <t>Northwood Elementary</t>
  </si>
  <si>
    <t>Armistead Gardens Elementary</t>
  </si>
  <si>
    <t>Leith Walk Elementary</t>
  </si>
  <si>
    <t>Beechfield Elementary</t>
  </si>
  <si>
    <t>Cross Country Elementary</t>
  </si>
  <si>
    <t>Sinclair Lane Elementary</t>
  </si>
  <si>
    <t>Medfield Heights Elementary</t>
  </si>
  <si>
    <t>Dr. Bernard Harris, Sr. Elementary</t>
  </si>
  <si>
    <t>Callaway Elementary</t>
  </si>
  <si>
    <t>Dr. Martin Luther King, Jr. Elementary</t>
  </si>
  <si>
    <t>Calvin M. Rodwell Elementary</t>
  </si>
  <si>
    <t>Frederick Elementary</t>
  </si>
  <si>
    <t>Lockerman Bundy Elementary</t>
  </si>
  <si>
    <t>Empowerment Academy</t>
  </si>
  <si>
    <t>William S. Baer School</t>
  </si>
  <si>
    <t>Claremont School</t>
  </si>
  <si>
    <t>Lois T. Murray Elementary</t>
  </si>
  <si>
    <t>Sharp-Leadenhall Elementary</t>
  </si>
  <si>
    <t>Midtown Academy</t>
  </si>
  <si>
    <t>New Song Academy</t>
  </si>
  <si>
    <t>The Crossroads School</t>
  </si>
  <si>
    <t>ConneXions: A Community Based Arts School</t>
  </si>
  <si>
    <t>City Neighbors Charter School</t>
  </si>
  <si>
    <t>Patterson Park Public Charter School</t>
  </si>
  <si>
    <t>Southwest Baltimore Charter School</t>
  </si>
  <si>
    <t>Northwood Appold Community Academy</t>
  </si>
  <si>
    <t>The Green School</t>
  </si>
  <si>
    <t>Independence School Local I</t>
  </si>
  <si>
    <t>Baltimore International Academy</t>
  </si>
  <si>
    <t>Baltimore Montessori Public Charter School</t>
  </si>
  <si>
    <t>Afya Public Charter School</t>
  </si>
  <si>
    <t>Friendship Academy of Engineering and Technology</t>
  </si>
  <si>
    <t>The Reach! Partnership School</t>
  </si>
  <si>
    <t>K.A.S.A. (Knowledge And Success Academy)</t>
  </si>
  <si>
    <t>Joseph C. Briscoe Academy</t>
  </si>
  <si>
    <t>City Neighbors Hamilton</t>
  </si>
  <si>
    <t>KIPP Harmony Academy</t>
  </si>
  <si>
    <t>Baltimore Leadership School for Young Women</t>
  </si>
  <si>
    <t>N.A.C.A. Freedom and Democracy Academy II</t>
  </si>
  <si>
    <t>Banneker Blake Academy for Arts and Sciences</t>
  </si>
  <si>
    <t>Bard High School Early College</t>
  </si>
  <si>
    <t>Bluford Drew Jemison STEM Academy West</t>
  </si>
  <si>
    <t>Elmer A. Henderson: A Johns Hopkins Partnership Sc</t>
  </si>
  <si>
    <t>Lillie May Carroll Jackson School</t>
  </si>
  <si>
    <t>Tunbridge Public Charter School</t>
  </si>
  <si>
    <t>Vanguard Collegiate Middle School</t>
  </si>
  <si>
    <t>Baltimore Collegiate School for Boys</t>
  </si>
  <si>
    <t>City Neighbors High School</t>
  </si>
  <si>
    <t>Green Street Academy</t>
  </si>
  <si>
    <t>Roots and Branches School</t>
  </si>
  <si>
    <t>Monarch Academy Public Charter School</t>
  </si>
  <si>
    <t>Baltimore Design School</t>
  </si>
  <si>
    <t>Creative City Public Charter School</t>
  </si>
  <si>
    <t>Edmondson-Westside High</t>
  </si>
  <si>
    <t>Baltimore Polytechnic Institute</t>
  </si>
  <si>
    <t>Patterson High</t>
  </si>
  <si>
    <t>Forest Park High</t>
  </si>
  <si>
    <t>Western High</t>
  </si>
  <si>
    <t>Mergenthaler Vocational-Technical High</t>
  </si>
  <si>
    <t>Achievement Academy @ Harbor City High</t>
  </si>
  <si>
    <t>Paul Laurence Dunbar High</t>
  </si>
  <si>
    <t>Baltimore School for the Arts</t>
  </si>
  <si>
    <t>Digital Harbor High School</t>
  </si>
  <si>
    <t>Reginald F. Lewis High School</t>
  </si>
  <si>
    <t>National Academy Foundation</t>
  </si>
  <si>
    <t>New Era Academy</t>
  </si>
  <si>
    <t>Academy for College and Career Exploration</t>
  </si>
  <si>
    <t>Vivien T. Thomas Medical Arts Academy</t>
  </si>
  <si>
    <t>Augusta Fells Savage Institute of Visual Arts</t>
  </si>
  <si>
    <t>Coppin Academy</t>
  </si>
  <si>
    <t>Renaissance Academy</t>
  </si>
  <si>
    <t>Carver Vocational-Technical High</t>
  </si>
  <si>
    <t>Baltimore City College</t>
  </si>
  <si>
    <t>Youth Opportunity</t>
  </si>
  <si>
    <t>Eager Street Academy</t>
  </si>
  <si>
    <t>The Seed School of Maryland</t>
  </si>
  <si>
    <t>Assigned SRO</t>
  </si>
  <si>
    <t>Instructions</t>
  </si>
  <si>
    <t>Add a row for any missed schools in your jurisdition. Mark any school that is closed with a strikeout (Ctrl+5)</t>
  </si>
  <si>
    <t>Assigned SRO column should be a number. Only SROs who are assigned to just one school in full time capacity should be counted here.</t>
  </si>
  <si>
    <t>Any SRO who is assigned to more than one school* should be considered as Adequate Coverage for both those schools.</t>
  </si>
  <si>
    <t>Definition:</t>
  </si>
  <si>
    <t>SSEs are not to be counted as SROs</t>
  </si>
  <si>
    <t>Note:</t>
  </si>
  <si>
    <t>Navigate to your county tab below and populate the coverage data. When you are done, please save as and include your county name in the file-name. Thanks.</t>
  </si>
  <si>
    <t>Adequate Coverage by SRO (Floating)</t>
  </si>
  <si>
    <t>Adequate Coverage Provided by Non-SRO (Law Enforcement)</t>
  </si>
  <si>
    <r>
      <t>I</t>
    </r>
    <r>
      <rPr>
        <b/>
        <sz val="13.5"/>
        <color rgb="FF222222"/>
        <rFont val="Verdana"/>
        <family val="2"/>
      </rPr>
      <t>nstructions:</t>
    </r>
  </si>
  <si>
    <t>Example</t>
  </si>
  <si>
    <t>Assigned SRO: 2 (must be a number based on the fulltime assigned SRO for that school)</t>
  </si>
  <si>
    <t>Adequate Coverage by SRO: Yes/No (Floating SROs count as "yes" here)</t>
  </si>
  <si>
    <t>Adequate Coverage by Non-SRO: Yes/No (Patrol Police or any non-SRO Police coverage)</t>
  </si>
  <si>
    <t>* If a SRO is assigned full time to a combined school or two schools within the same campus, then the SRO</t>
  </si>
  <si>
    <t>can be counted towards full time assigned on both schools.</t>
  </si>
  <si>
    <t>An SRO is a sworn law enforcement officer, as defined under § 3–101(e) of the Public Safety Article,</t>
  </si>
  <si>
    <t>who has been assigned to a school or schools in accordance with a memorandum of understanding (MOU)</t>
  </si>
  <si>
    <t>between the local law enforcement agency and the local school system. SROs, by definition, include</t>
  </si>
  <si>
    <t>members of the Baltimore City school police.  </t>
  </si>
  <si>
    <t>School Security Employee (SSE) Present</t>
  </si>
  <si>
    <t xml:space="preserve">School Security Employee (SSE) Present: Yes/No (SSE employed at school counts as "yes") </t>
  </si>
  <si>
    <t>School Security Employee (SSE) Present: Yes/No (SSE employed at school counts as "yes")</t>
  </si>
  <si>
    <t xml:space="preserve">School Security Employee (SSE) Present </t>
  </si>
  <si>
    <t>Total</t>
  </si>
  <si>
    <t>EM/Other</t>
  </si>
  <si>
    <t>EMH/Other</t>
  </si>
  <si>
    <t>Other</t>
  </si>
  <si>
    <t>MH/Other</t>
  </si>
  <si>
    <t>Any questions, please contact your MCSS Regional or MCSS Data Manager: Jeyan.Jebaraj1@maryland.gov</t>
  </si>
  <si>
    <t>Provide a List of SRO Names</t>
  </si>
  <si>
    <t>Provide a List of SSE Names</t>
  </si>
  <si>
    <t xml:space="preserve">Provide a List of SRO Names </t>
  </si>
  <si>
    <t>No</t>
  </si>
  <si>
    <t>Northeast Middle</t>
  </si>
  <si>
    <t>Chesapeake Science Point Elementary</t>
  </si>
  <si>
    <t>Severn Run High School</t>
  </si>
  <si>
    <t xml:space="preserve">Crofton High </t>
  </si>
  <si>
    <t>Virtual Academy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</si>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</sst>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.5"/>
      <color rgb="FF222222"/>
      <name val="Arial"/>
      <family val="2"/>
    </font>
    <font>
      <b/>
      <sz val="13.5"/>
      <color rgb="FF222222"/>
      <name val="Verdan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0" fontId="10" fillId="0" borderId="4" xfId="0" applyFont="1" applyBorder="1" applyAlignment="1">
      <alignment wrapText="1"/>
    </xf>
    <xf numFmtId="0" fontId="0" fillId="0" borderId="5" xfId="0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/>
    <xf numFmtId="0" fontId="1" fillId="0" borderId="2" xfId="0" applyFont="1" applyBorder="1"/>
    <xf numFmtId="0" fontId="10" fillId="2" borderId="2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0" fillId="0" borderId="2" xfId="0" applyBorder="1"/>
    <xf numFmtId="0" fontId="10" fillId="0" borderId="1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0" borderId="7" xfId="0" applyFont="1" applyBorder="1" applyAlignment="1">
      <alignment horizontal="right"/>
    </xf>
  </cellXfs>
  <cellStyles count="1">
    <cellStyle name="Normal" xfId="0" builtinId="0"/>
  </cellStyles>
  <dxfs count="5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/>
        </patternFill>
      </fill>
    </dxf>
  </dxfs>
  <tableStyles count="1" defaultTableStyle="TableStyleMedium2" defaultPivotStyle="PivotStyleLight16">
    <tableStyle name="Table Style 1" pivot="0" count="1" xr9:uid="{EFB8F32F-6E68-4D2C-8AB8-FC83EB51BCC8}">
      <tableStyleElement type="wholeTable" dxfId="5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F947221-8888-47A6-A02D-8F7CDAAD7628}" name="Table28" displayName="Table28" ref="A1:I28" totalsRowCount="1" headerRowDxfId="517" headerRowBorderDxfId="516" tableBorderDxfId="515" totalsRowBorderDxfId="514">
  <autoFilter ref="A1:I27" xr:uid="{5DBACAE1-CE2F-42A7-B7F3-BF6B75468995}"/>
  <tableColumns count="9">
    <tableColumn id="1" xr3:uid="{8DBAB788-4FEE-4F71-9498-DFBB5E4D9DB3}" name="School Number" totalsRowLabel="Total" dataDxfId="513" totalsRowDxfId="512"/>
    <tableColumn id="2" xr3:uid="{55C63A1A-0346-44E9-BE9B-D5551EA29A9F}" name="School Name" totalsRowFunction="count" dataDxfId="511" totalsRowDxfId="510"/>
    <tableColumn id="3" xr3:uid="{0B379927-94C5-45FB-838F-DC494117D341}" name="School Type" dataDxfId="509" totalsRowDxfId="508"/>
    <tableColumn id="4" xr3:uid="{C608FA69-7285-4E76-B224-B672DBA51FEB}" name="Assigned SRO" totalsRowFunction="countNums" dataDxfId="507" totalsRowDxfId="506"/>
    <tableColumn id="5" xr3:uid="{65787CCF-0CD2-42A1-9121-EB9E4A275CD4}" name="Adequate Coverage by SRO (Floating)" totalsRowFunction="custom" dataDxfId="505" totalsRowDxfId="504">
      <totalsRowFormula>COUNTIF(E2:E27,"Yes")</totalsRowFormula>
    </tableColumn>
    <tableColumn id="6" xr3:uid="{850FE800-ADAC-4FF9-89F0-D01E2494061C}" name="Adequate Coverage Provided by Non-SRO (Law Enforcement)" totalsRowFunction="custom" dataDxfId="503" totalsRowDxfId="502">
      <totalsRowFormula>COUNTIF(F2:F27,"Yes")</totalsRowFormula>
    </tableColumn>
    <tableColumn id="7" xr3:uid="{DF3033B4-D237-4050-BAB0-C382F8ECD58E}" name="School Security Employee (SSE) Present" totalsRowFunction="custom" dataDxfId="501" totalsRowDxfId="500">
      <totalsRowFormula>COUNTIF(G2:G27,"Yes")</totalsRowFormula>
    </tableColumn>
    <tableColumn id="13" xr3:uid="{0DAEBC60-8C10-4855-95AA-93A090293FAA}" name="Provide a List of SRO Names" dataDxfId="499" totalsRowDxfId="498"/>
    <tableColumn id="9" xr3:uid="{56F17859-AF3E-4671-B5EF-A411748A0D53}" name="Provide a List of SSE Names" dataDxfId="497" totalsRowDxfId="496"/>
  </tableColumns>
  <tableStyleInfo name="Table Style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C8BD6F5-380F-4ADF-8F75-C1B93122AA22}" name="Table16" displayName="Table16" ref="A1:I15" totalsRowCount="1" dataDxfId="336" headerRowBorderDxfId="337" tableBorderDxfId="335" totalsRowBorderDxfId="334">
  <autoFilter ref="A1:I14" xr:uid="{CDB10878-31CC-4E27-B0ED-7A05FB4F1F15}"/>
  <tableColumns count="9">
    <tableColumn id="1" xr3:uid="{B5D338BB-5440-40B8-9EC4-B433D3595FAD}" name="School Number" totalsRowLabel="Total" dataDxfId="333" totalsRowDxfId="332"/>
    <tableColumn id="2" xr3:uid="{4A0798DE-03BD-43C5-A11E-4331E9E2ABB7}" name="School Name" totalsRowFunction="count" dataDxfId="331" totalsRowDxfId="330"/>
    <tableColumn id="3" xr3:uid="{562A7D7E-C998-4075-96B5-CC14C906B2EF}" name="School Type" dataDxfId="329" totalsRowDxfId="328"/>
    <tableColumn id="4" xr3:uid="{C9EB4E6D-C57B-4C0F-82CF-93C5706D5DFF}" name="Assigned SRO" totalsRowFunction="countNums" dataDxfId="327" totalsRowDxfId="326"/>
    <tableColumn id="5" xr3:uid="{4BF55D21-05E5-4A52-B23A-A210446F00E9}" name="Adequate Coverage by SRO (Floating)" totalsRowFunction="custom" dataDxfId="325" totalsRowDxfId="324">
      <totalsRowFormula>COUNTIF(E2:E14,"Yes")</totalsRowFormula>
    </tableColumn>
    <tableColumn id="6" xr3:uid="{1BB16DB9-07C7-459D-B2EC-8CD44BD0F80A}" name="Adequate Coverage Provided by Non-SRO (Law Enforcement)" totalsRowFunction="custom" dataDxfId="323" totalsRowDxfId="322">
      <totalsRowFormula>COUNTIF(F2:F14,"Yes")</totalsRowFormula>
    </tableColumn>
    <tableColumn id="7" xr3:uid="{49F95D96-F3CB-49A4-8DC3-CDC37587B568}" name="School Security Employee (SSE) Present" totalsRowFunction="custom" dataDxfId="321" totalsRowDxfId="320">
      <totalsRowFormula>COUNTIF(G2:G14,"Yes")</totalsRowFormula>
    </tableColumn>
    <tableColumn id="8" xr3:uid="{25B212B6-D835-4D8C-AEF1-3479AA3CB1AB}" name="Provide a List of SRO Names" dataDxfId="319" totalsRowDxfId="318"/>
    <tableColumn id="9" xr3:uid="{A2659287-84E0-4993-8D3A-1C4C8236E5C2}" name="Provide a List of SSE Names" dataDxfId="317" totalsRowDxfId="316"/>
  </tableColumns>
  <tableStyleInfo name="Table Style 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F6DC775-B914-4EC6-8225-CF453BD1FF87}" name="Table15" displayName="Table15" ref="A1:I69" totalsRowCount="1" headerRowDxfId="315" dataDxfId="313" headerRowBorderDxfId="314" tableBorderDxfId="312" totalsRowBorderDxfId="311">
  <autoFilter ref="A1:I68" xr:uid="{7FEB3BAA-ACF2-4CB9-89D4-7D817268740D}"/>
  <tableColumns count="9">
    <tableColumn id="1" xr3:uid="{9791B540-FEFE-4499-BE89-9EA47C1E035A}" name="School Number" totalsRowLabel="Total" dataDxfId="310" totalsRowDxfId="309"/>
    <tableColumn id="2" xr3:uid="{27F289D4-060C-438A-B338-FB3AEF87AF59}" name="School Name" totalsRowFunction="count" dataDxfId="308" totalsRowDxfId="307"/>
    <tableColumn id="3" xr3:uid="{4E1B5034-8B59-455A-A4C5-40CA7D96456B}" name="School Type" dataDxfId="306" totalsRowDxfId="305"/>
    <tableColumn id="4" xr3:uid="{8A3337D3-BEBB-4D43-8CD3-E138A18CC27F}" name="Assigned SRO" totalsRowFunction="countNums" dataDxfId="304" totalsRowDxfId="303"/>
    <tableColumn id="5" xr3:uid="{FC4DB4B0-CB12-4A8B-B662-110305DF7AF4}" name="Adequate Coverage by SRO (Floating)" totalsRowFunction="custom" dataDxfId="302" totalsRowDxfId="301">
      <totalsRowFormula>COUNTIF(E2:E68,"Yes")</totalsRowFormula>
    </tableColumn>
    <tableColumn id="6" xr3:uid="{EDF170F5-E975-49D1-BDD1-30F35BA09C9A}" name="Adequate Coverage Provided by Non-SRO (Law Enforcement)" totalsRowFunction="custom" dataDxfId="300" totalsRowDxfId="299">
      <totalsRowFormula>COUNTIF(F2:F68,"Yes")</totalsRowFormula>
    </tableColumn>
    <tableColumn id="7" xr3:uid="{782A0C5E-5DD7-44D9-AF13-3D3A26D8CE17}" name="School Security Employee (SSE) Present" totalsRowFunction="custom" dataDxfId="298" totalsRowDxfId="297">
      <totalsRowFormula>COUNTIF(G2:G68,"Yes")</totalsRowFormula>
    </tableColumn>
    <tableColumn id="8" xr3:uid="{C5080976-1AC0-4856-B5AD-E2B3EB033EB7}" name="Provide a List of SRO Names" dataDxfId="296" totalsRowDxfId="295"/>
    <tableColumn id="9" xr3:uid="{303EF0A8-3974-4838-ADED-1EC5A30B559E}" name="Provide a List of SSE Names" dataDxfId="294" totalsRowDxfId="293"/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FCCD0E7-4258-428A-8029-6215A83CAE99}" name="Table14" displayName="Table14" ref="A1:I14" totalsRowCount="1" dataDxfId="291" headerRowBorderDxfId="292" tableBorderDxfId="290" totalsRowBorderDxfId="289">
  <autoFilter ref="A1:I13" xr:uid="{345C9F21-2903-4743-9BBA-84EB15471FA0}"/>
  <tableColumns count="9">
    <tableColumn id="1" xr3:uid="{7CB0CA29-3D77-489A-972F-63A03F9FBEEC}" name="School Number" totalsRowLabel="Total" dataDxfId="288" totalsRowDxfId="287"/>
    <tableColumn id="2" xr3:uid="{B5E0C2D0-2F49-4AD3-961E-3E3C366F9505}" name="School Name" totalsRowFunction="count" dataDxfId="286" totalsRowDxfId="285"/>
    <tableColumn id="3" xr3:uid="{A50493AA-D30D-44AF-B578-30C31982B630}" name="School Type" dataDxfId="284" totalsRowDxfId="283"/>
    <tableColumn id="4" xr3:uid="{A8EF9B7E-E435-44AA-BBA0-952EC5FE87D7}" name="Assigned SRO" totalsRowFunction="countNums" dataDxfId="282" totalsRowDxfId="281"/>
    <tableColumn id="5" xr3:uid="{5EB320BA-2B72-46AE-BC86-0AB5B9A397A6}" name="Adequate Coverage by SRO (Floating)" totalsRowFunction="custom" dataDxfId="280" totalsRowDxfId="279">
      <totalsRowFormula>COUNTIF(E2:E13,"Yes")</totalsRowFormula>
    </tableColumn>
    <tableColumn id="6" xr3:uid="{4632C521-03EB-49BF-9220-033699A6B66D}" name="Adequate Coverage Provided by Non-SRO (Law Enforcement)" totalsRowFunction="custom" dataDxfId="278" totalsRowDxfId="277">
      <totalsRowFormula>COUNTIF(F2:F13,"Yes")</totalsRowFormula>
    </tableColumn>
    <tableColumn id="7" xr3:uid="{A10D4DC4-1FD5-44DD-9A56-63DFC98FCA25}" name="School Security Employee (SSE) Present" totalsRowFunction="custom" dataDxfId="276" totalsRowDxfId="275">
      <totalsRowFormula>COUNTIF(G2:G13,"Yes")</totalsRowFormula>
    </tableColumn>
    <tableColumn id="8" xr3:uid="{3C8D0030-DD06-48BE-B0CD-3F5D4FC8D635}" name="Provide a List of SRO Names" dataDxfId="274" totalsRowDxfId="273"/>
    <tableColumn id="9" xr3:uid="{59EC5ECA-868A-4806-B033-11F2CB9F5766}" name="Provide a List of SSE Names" dataDxfId="272" totalsRowDxfId="271"/>
  </tableColumns>
  <tableStyleInfo name="Table Style 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1DDC92D-5250-48A6-AA1F-EF7097F85F22}" name="Table13" displayName="Table13" ref="A1:I56" totalsRowCount="1" dataDxfId="270" totalsRowDxfId="268" tableBorderDxfId="269" totalsRowBorderDxfId="267">
  <autoFilter ref="A1:I55" xr:uid="{B3B0C8C6-57F8-408B-87FA-5E5A259C32A5}"/>
  <tableColumns count="9">
    <tableColumn id="1" xr3:uid="{13AE75E1-D05C-4D97-85C0-F64AC7589BC2}" name="School Number" totalsRowLabel="Total" dataDxfId="266" totalsRowDxfId="265"/>
    <tableColumn id="2" xr3:uid="{2498C2ED-CD51-412A-B428-82F79E4AC6BE}" name="School Name" totalsRowFunction="count" dataDxfId="264" totalsRowDxfId="263"/>
    <tableColumn id="3" xr3:uid="{23D5F7B4-DDBD-41F2-8215-133EF45DCFEF}" name="School Type" dataDxfId="262" totalsRowDxfId="261"/>
    <tableColumn id="4" xr3:uid="{A4729AC2-3F91-4980-8626-60E85988A284}" name="Assigned SRO" totalsRowFunction="countNums" dataDxfId="260" totalsRowDxfId="259"/>
    <tableColumn id="5" xr3:uid="{FDB8D149-7BEC-4EF0-9F00-837E1F04715B}" name="Adequate Coverage by SRO (Floating)" totalsRowFunction="custom" dataDxfId="258" totalsRowDxfId="257">
      <totalsRowFormula>COUNTIF(E2:E55,"Yes")</totalsRowFormula>
    </tableColumn>
    <tableColumn id="6" xr3:uid="{22A39C26-745B-4285-A916-CC44C2D2E0E7}" name="Adequate Coverage Provided by Non-SRO (Law Enforcement)" totalsRowFunction="custom" dataDxfId="256" totalsRowDxfId="255">
      <totalsRowFormula>COUNTIF(F2:F55,"Yes")</totalsRowFormula>
    </tableColumn>
    <tableColumn id="7" xr3:uid="{AD78A2A4-5E39-4686-B389-618A24693F69}" name="School Security Employee (SSE) Present" totalsRowFunction="custom" dataDxfId="254" totalsRowDxfId="253">
      <totalsRowFormula>COUNTIF(G2:G55,"Yes")</totalsRowFormula>
    </tableColumn>
    <tableColumn id="8" xr3:uid="{9A7C8686-7F06-4C7C-B05B-B558A5650D6F}" name="Provide a List of SRO Names" dataDxfId="252" totalsRowDxfId="251"/>
    <tableColumn id="9" xr3:uid="{EE888CCD-B207-4B7F-9EAB-42EDAC28EDB2}" name="Provide a List of SSE Names" dataDxfId="250" totalsRowDxfId="249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CCB7B6-68E5-42FF-8B1E-A9186D12AA58}" name="Table11" displayName="Table11" ref="A1:I78" totalsRowCount="1" dataDxfId="248" totalsRowDxfId="246" tableBorderDxfId="247" totalsRowBorderDxfId="245">
  <autoFilter ref="A1:I77" xr:uid="{BEDD0BFD-2408-4073-8D3F-4124758323B0}"/>
  <tableColumns count="9">
    <tableColumn id="1" xr3:uid="{CE715B8A-B29D-4080-A236-F865D55BD3C8}" name="School Number" totalsRowLabel="Total" dataDxfId="244" totalsRowDxfId="243"/>
    <tableColumn id="2" xr3:uid="{5DD8E94B-3ACA-4301-99B8-0CFDC35E04DC}" name="School Name" totalsRowFunction="count" dataDxfId="242" totalsRowDxfId="241"/>
    <tableColumn id="3" xr3:uid="{AEEB92AE-FA6E-445A-BD53-F6B02062DACF}" name="School Type" dataDxfId="240" totalsRowDxfId="239"/>
    <tableColumn id="4" xr3:uid="{C976FC5F-42C0-4B60-B389-E4B8612782CF}" name="Assigned SRO" totalsRowFunction="countNums" dataDxfId="238" totalsRowDxfId="237"/>
    <tableColumn id="5" xr3:uid="{BAB76684-E54A-4E72-8863-BECAEA143AA0}" name="Adequate Coverage by SRO (Floating)" totalsRowFunction="custom" dataDxfId="236" totalsRowDxfId="235">
      <totalsRowFormula>COUNTIF(E2:E77,"Yes")</totalsRowFormula>
    </tableColumn>
    <tableColumn id="6" xr3:uid="{3F1A8FA8-5D93-4297-8430-AC2B2FEF66D9}" name="Adequate Coverage Provided by Non-SRO (Law Enforcement)" totalsRowFunction="custom" dataDxfId="234" totalsRowDxfId="233">
      <totalsRowFormula>COUNTIF(F2:F77,"Yes")</totalsRowFormula>
    </tableColumn>
    <tableColumn id="7" xr3:uid="{CE94A0CC-443B-46B6-AF7D-30513CF2FB3F}" name="School Security Employee (SSE) Present" totalsRowFunction="custom" dataDxfId="232" totalsRowDxfId="231">
      <totalsRowFormula>COUNTIF(G2:G77,"Yes")</totalsRowFormula>
    </tableColumn>
    <tableColumn id="8" xr3:uid="{4328D377-8A9F-4E45-887A-4748BC08F606}" name="Provide a List of SRO Names" dataDxfId="230" totalsRowDxfId="229"/>
    <tableColumn id="9" xr3:uid="{9910AABC-FB42-44B2-8B90-C185007813D6}" name="Provide a List of SSE Names" dataDxfId="228" totalsRowDxfId="227"/>
  </tableColumns>
  <tableStyleInfo name="Table Style 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79D0D8A-55F8-4E23-B516-235081D46889}" name="Table10" displayName="Table10" ref="A1:I7" totalsRowCount="1" dataDxfId="226" totalsRowDxfId="224" tableBorderDxfId="225" totalsRowBorderDxfId="223">
  <autoFilter ref="A1:I6" xr:uid="{79BAD031-620D-4011-A494-8C785DCEBBE6}"/>
  <tableColumns count="9">
    <tableColumn id="1" xr3:uid="{EB9A1A1A-D8CC-4DAA-9FAB-FCCBC10B5D46}" name="School Number" totalsRowLabel="Total" dataDxfId="222" totalsRowDxfId="221"/>
    <tableColumn id="2" xr3:uid="{2B65B6A3-E0C6-443F-917F-98286EC3C857}" name="School Name" totalsRowFunction="count" dataDxfId="220" totalsRowDxfId="219"/>
    <tableColumn id="3" xr3:uid="{0B9D40EB-9C2F-491A-8606-D97DF41692B9}" name="School Type" dataDxfId="218" totalsRowDxfId="217"/>
    <tableColumn id="4" xr3:uid="{7F48FE83-052A-4BC4-91FD-5096A1BA7784}" name="Assigned SRO" totalsRowFunction="countNums" dataDxfId="216" totalsRowDxfId="215"/>
    <tableColumn id="5" xr3:uid="{03EB71F6-23B5-44D4-9A52-F6B76D2D5D46}" name="Adequate Coverage by SRO (Floating)" totalsRowFunction="custom" dataDxfId="214" totalsRowDxfId="213">
      <totalsRowFormula>COUNTIF(E2:E6,"Yes")</totalsRowFormula>
    </tableColumn>
    <tableColumn id="6" xr3:uid="{EA8F8C1A-A6F4-4726-B839-0531158D14B0}" name="Adequate Coverage Provided by Non-SRO (Law Enforcement)" totalsRowFunction="custom" dataDxfId="212" totalsRowDxfId="211">
      <totalsRowFormula>COUNTIF(F2:F6,"Yes")</totalsRowFormula>
    </tableColumn>
    <tableColumn id="7" xr3:uid="{A059DD81-2341-4C6E-A1C7-73D805417826}" name="School Security Employee (SSE) Present" totalsRowFunction="custom" dataDxfId="210" totalsRowDxfId="209">
      <totalsRowFormula>COUNTIF(G2:G6,"Yes")</totalsRowFormula>
    </tableColumn>
    <tableColumn id="8" xr3:uid="{1BC26C4D-EE05-4797-A082-AB88A67B1039}" name="Provide a List of SRO Names" dataDxfId="208" totalsRowDxfId="207"/>
    <tableColumn id="9" xr3:uid="{3CC91EC7-2401-4060-80C3-9EEB21028C1E}" name="Provide a List of SSE Names" dataDxfId="206" totalsRowDxfId="205"/>
  </tableColumns>
  <tableStyleInfo name="Table Style 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023E7F-6D49-4C41-B2CF-07D8F3F669A0}" name="Table9" displayName="Table9" ref="A1:I209" totalsRowCount="1" dataDxfId="204" totalsRowDxfId="202" tableBorderDxfId="203" totalsRowBorderDxfId="201">
  <autoFilter ref="A1:I208" xr:uid="{6B920637-61FF-493D-A990-1E3F4CD237B9}"/>
  <tableColumns count="9">
    <tableColumn id="1" xr3:uid="{11D91BF2-6574-4CFF-B3DA-D79E652F4F95}" name="School Number" totalsRowLabel="Total" dataDxfId="200" totalsRowDxfId="199"/>
    <tableColumn id="2" xr3:uid="{1425A0EB-A252-4689-9943-899425B23C74}" name="School Name" totalsRowFunction="count" dataDxfId="198" totalsRowDxfId="197"/>
    <tableColumn id="3" xr3:uid="{059B962E-62F0-4595-9684-3EF3C5A0F7C1}" name="School Type" dataDxfId="196" totalsRowDxfId="195"/>
    <tableColumn id="4" xr3:uid="{DEE2A7EC-F6A7-47AA-9B73-CDC977F363D5}" name="Assigned SRO" totalsRowFunction="countNums" dataDxfId="194" totalsRowDxfId="193"/>
    <tableColumn id="5" xr3:uid="{79C4320F-7CF9-4FD0-94FA-52EF7ED00DFD}" name="Adequate Coverage by SRO (Floating)" totalsRowFunction="custom" dataDxfId="192" totalsRowDxfId="191">
      <totalsRowFormula>COUNTIF(E2:E208,"Yes")</totalsRowFormula>
    </tableColumn>
    <tableColumn id="6" xr3:uid="{F2932281-FC2D-449E-9C3C-F86466B29C81}" name="Adequate Coverage Provided by Non-SRO (Law Enforcement)" totalsRowFunction="custom" dataDxfId="190" totalsRowDxfId="189">
      <totalsRowFormula>COUNTIF(F2:F208,"Yes")</totalsRowFormula>
    </tableColumn>
    <tableColumn id="7" xr3:uid="{8155505B-9799-4133-962A-E4CE214659DF}" name="School Security Employee (SSE) Present" totalsRowFunction="custom" dataDxfId="188" totalsRowDxfId="187">
      <totalsRowFormula>COUNTIF(G2:G208,"Yes")</totalsRowFormula>
    </tableColumn>
    <tableColumn id="8" xr3:uid="{EC83D477-4F61-4575-AEF8-95660082CDF1}" name="Provide a List of SRO Names" dataDxfId="186" totalsRowDxfId="185"/>
    <tableColumn id="9" xr3:uid="{3626B57D-8514-458F-937D-5D6349B60265}" name="Provide a List of SSE Names" dataDxfId="184" totalsRowDxfId="183"/>
  </tableColumns>
  <tableStyleInfo name="Table Style 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4134FE-08D9-4575-AAC0-B629B69B191E}" name="Table1" displayName="Table1" ref="A1:I211" totalsRowCount="1" dataDxfId="182" totalsRowDxfId="180" tableBorderDxfId="181" totalsRowBorderDxfId="179">
  <autoFilter ref="A1:I210" xr:uid="{935553BD-2DD4-4564-ADFC-469D489B5706}"/>
  <tableColumns count="9">
    <tableColumn id="1" xr3:uid="{0FA22863-77CA-493D-856D-1EBB35D073CF}" name="School Number" totalsRowLabel="Total" dataDxfId="178" totalsRowDxfId="177"/>
    <tableColumn id="2" xr3:uid="{61E0881D-B444-4240-A482-740EAD1E3450}" name="School Name" totalsRowFunction="count" dataDxfId="176" totalsRowDxfId="175"/>
    <tableColumn id="3" xr3:uid="{093773F9-7A2D-435A-8AFA-4CE9052D1D77}" name="School Type" dataDxfId="174" totalsRowDxfId="173"/>
    <tableColumn id="4" xr3:uid="{2D4D4BF6-CECB-4ED9-BB8F-373E2EE4F21A}" name="Assigned SRO" totalsRowFunction="countNums" dataDxfId="172" totalsRowDxfId="171"/>
    <tableColumn id="5" xr3:uid="{61C389AE-2182-4720-A428-D2D99A3DE9DF}" name="Adequate Coverage by SRO (Floating)" totalsRowFunction="custom" dataDxfId="170" totalsRowDxfId="169">
      <totalsRowFormula>COUNTIF(E2:E210,"Yes")</totalsRowFormula>
    </tableColumn>
    <tableColumn id="6" xr3:uid="{FBADF86E-123E-4A3A-8E41-98308A6114A1}" name="Adequate Coverage Provided by Non-SRO (Law Enforcement)" totalsRowFunction="custom" dataDxfId="168" totalsRowDxfId="167">
      <totalsRowFormula>COUNTIF(F2:F210,"Yes")</totalsRowFormula>
    </tableColumn>
    <tableColumn id="7" xr3:uid="{09694C76-CFEA-4C1C-B717-B28F7A5D3DD8}" name="School Security Employee (SSE) Present" totalsRowFunction="custom" dataDxfId="166" totalsRowDxfId="165">
      <totalsRowFormula>COUNTIF(G2:G210,"Yes")</totalsRowFormula>
    </tableColumn>
    <tableColumn id="8" xr3:uid="{66628AD9-AA23-4CB4-ABE0-8F416F2A320A}" name="Provide a List of SRO Names" dataDxfId="164" totalsRowDxfId="163"/>
    <tableColumn id="9" xr3:uid="{DB303068-B5E8-40BA-BEC4-57610D2C8870}" name="Provide a List of SSE Names" dataDxfId="162" totalsRowDxfId="161"/>
  </tableColumns>
  <tableStyleInfo name="Table Style 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02A7B8D-6D1F-4591-B381-9CB326471705}" name="Table8" displayName="Table8" ref="A1:I16" totalsRowCount="1" dataDxfId="160" totalsRowDxfId="158" tableBorderDxfId="159" totalsRowBorderDxfId="157">
  <autoFilter ref="A1:I15" xr:uid="{B2CF487C-E684-4E87-9CB9-1B8B6BE72204}"/>
  <tableColumns count="9">
    <tableColumn id="1" xr3:uid="{2191D012-84B5-4680-90D9-C156D8346645}" name="School Number" totalsRowLabel="Total" dataDxfId="156" totalsRowDxfId="155"/>
    <tableColumn id="2" xr3:uid="{4806CC53-1BCB-4A6F-BFDB-868BC0221AD1}" name="School Name" totalsRowFunction="count" dataDxfId="154" totalsRowDxfId="153"/>
    <tableColumn id="3" xr3:uid="{6200CEE4-051B-4338-87F3-40958D581507}" name="School Type" dataDxfId="152" totalsRowDxfId="151"/>
    <tableColumn id="4" xr3:uid="{95379C3A-CCD6-430C-96E1-40181B8881DC}" name="Assigned SRO" totalsRowFunction="countNums" dataDxfId="150" totalsRowDxfId="149"/>
    <tableColumn id="5" xr3:uid="{F21F96DE-286F-4D47-8FAE-A80E78413FB2}" name="Adequate Coverage by SRO (Floating)" totalsRowFunction="custom" dataDxfId="148" totalsRowDxfId="147">
      <totalsRowFormula>COUNTIF(E2:E15,"Yes")</totalsRowFormula>
    </tableColumn>
    <tableColumn id="6" xr3:uid="{E86DC8BB-6565-456F-9F89-011DCA9D210A}" name="Adequate Coverage Provided by Non-SRO (Law Enforcement)" totalsRowFunction="custom" dataDxfId="146" totalsRowDxfId="145">
      <totalsRowFormula>COUNTIF(F2:F15,"Yes")</totalsRowFormula>
    </tableColumn>
    <tableColumn id="7" xr3:uid="{47C9781E-DFB2-43AC-AD36-C4909A581BD7}" name="School Security Employee (SSE) Present" totalsRowFunction="custom" dataDxfId="144" totalsRowDxfId="143">
      <totalsRowFormula>COUNTIF(G2:G15,"Yes")</totalsRowFormula>
    </tableColumn>
    <tableColumn id="8" xr3:uid="{BFD9D127-988A-4E96-90B3-62017E931845}" name="Provide a List of SRO Names " dataDxfId="142" totalsRowDxfId="141"/>
    <tableColumn id="9" xr3:uid="{53B5081E-B4A5-4FDE-9DB1-D9204A83A7CA}" name="Provide a List of SSE Names" dataDxfId="140" totalsRowDxfId="139"/>
  </tableColumns>
  <tableStyleInfo name="Table Style 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73F3848-46A8-44A5-BFCE-484DACEA3C3D}" name="Table7" displayName="Table7" ref="A1:I11" totalsRowCount="1" dataDxfId="138" totalsRowDxfId="136" tableBorderDxfId="137" totalsRowBorderDxfId="135">
  <autoFilter ref="A1:I10" xr:uid="{1E437124-F348-4044-84F0-263133AC93C3}"/>
  <tableColumns count="9">
    <tableColumn id="1" xr3:uid="{F1F044BA-3A85-4F05-90DB-5CA189F24C9D}" name="School Number" totalsRowLabel="Total" dataDxfId="134" totalsRowDxfId="133"/>
    <tableColumn id="2" xr3:uid="{B617982F-22BE-40F1-A4C1-A526196A0BDB}" name="School Name" totalsRowFunction="count" dataDxfId="132" totalsRowDxfId="131"/>
    <tableColumn id="3" xr3:uid="{2EEA33C1-4BA0-4F4F-9F2F-07E426D82E00}" name="School Type" dataDxfId="130" totalsRowDxfId="129"/>
    <tableColumn id="4" xr3:uid="{54E73F1E-2B87-4ECA-BB74-BFF6F484B876}" name="Assigned SRO" totalsRowFunction="countNums" dataDxfId="128" totalsRowDxfId="127"/>
    <tableColumn id="5" xr3:uid="{26F77BBC-1F7B-4701-9E9C-F75D910325A6}" name="Adequate Coverage by SRO (Floating)" totalsRowFunction="custom" dataDxfId="126" totalsRowDxfId="125">
      <totalsRowFormula>COUNTIF(E2:E10,"Yes")</totalsRowFormula>
    </tableColumn>
    <tableColumn id="6" xr3:uid="{591BA391-941B-48B3-B619-3AB5943C9890}" name="Adequate Coverage Provided by Non-SRO (Law Enforcement)" totalsRowFunction="custom" dataDxfId="124" totalsRowDxfId="123">
      <totalsRowFormula>COUNTIF(F2:F10,"Yes")</totalsRowFormula>
    </tableColumn>
    <tableColumn id="7" xr3:uid="{98BFB9F8-0195-4410-8298-48D7B5997390}" name="School Security Employee (SSE) Present" totalsRowFunction="custom" dataDxfId="122" totalsRowDxfId="121">
      <totalsRowFormula>COUNTIF(G2:G10,"Yes")</totalsRowFormula>
    </tableColumn>
    <tableColumn id="8" xr3:uid="{8BEC8CD2-9674-498F-ABEF-D59A907F3CC1}" name="Provide a List of SRO Names" dataDxfId="120" totalsRowDxfId="119"/>
    <tableColumn id="9" xr3:uid="{411F336C-5C28-48B8-ADD6-A8E7AB9D02D6}" name="Provide a List of SSE Names" dataDxfId="118" totalsRowDxfId="117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90206BD-0393-4610-BCB1-7B4CF39CB8F7}" name="Table27" displayName="Table27" ref="A1:I130" totalsRowCount="1" headerRowDxfId="531" dataDxfId="529" headerRowBorderDxfId="530" tableBorderDxfId="528" totalsRowBorderDxfId="527">
  <autoFilter ref="A1:I129" xr:uid="{DAEE21EC-B514-4770-82A1-766F6E0D8576}"/>
  <sortState xmlns:xlrd2="http://schemas.microsoft.com/office/spreadsheetml/2017/richdata2" ref="A83:I128">
    <sortCondition ref="B1:B128"/>
  </sortState>
  <tableColumns count="9">
    <tableColumn id="1" xr3:uid="{21BA19E4-453B-4A0C-A7E9-9796DF7851CD}" name="School Number" totalsRowLabel="Total" dataDxfId="526" totalsRowDxfId="8"/>
    <tableColumn id="2" xr3:uid="{36D25E2A-1B45-4F65-BDC1-15045A57CA8E}" name="School Name" totalsRowLabel="26" dataDxfId="525" totalsRowDxfId="0"/>
    <tableColumn id="3" xr3:uid="{CBC3C25C-5455-4271-B030-5D99A80EE004}" name="School Type" dataDxfId="524" totalsRowDxfId="7"/>
    <tableColumn id="4" xr3:uid="{4CE1B94A-848E-40C0-8FB2-C9BDE6C6C426}" name="Assigned SRO" dataDxfId="523" totalsRowDxfId="6"/>
    <tableColumn id="5" xr3:uid="{5B56170A-2E29-4A6D-B51F-F1F41FF681D0}" name="Adequate Coverage by SRO (Floating)" dataDxfId="522" totalsRowDxfId="5"/>
    <tableColumn id="6" xr3:uid="{21D5B98B-BA4B-41A6-8F0F-5918C2CC42F9}" name="Adequate Coverage Provided by Non-SRO (Law Enforcement)" dataDxfId="521" totalsRowDxfId="4"/>
    <tableColumn id="7" xr3:uid="{8E9C5692-0643-4EBC-BD4D-4BCCAA657718}" name="School Security Employee (SSE) Present " totalsRowFunction="custom" dataDxfId="520" totalsRowDxfId="3">
      <totalsRowFormula>COUNTIF(G2:G129,"Yes")</totalsRowFormula>
    </tableColumn>
    <tableColumn id="8" xr3:uid="{F9C1C097-F0F9-4E0B-A20A-B86C40E5EF97}" name="Provide a List of SRO Names" dataDxfId="519" totalsRowDxfId="2"/>
    <tableColumn id="10" xr3:uid="{B37A8A02-AA6B-4700-90C1-E6D24FBA9BA5}" name="Provide a List of SSE Names" dataDxfId="518" totalsRowDxfId="1"/>
  </tableColumns>
  <tableStyleInfo name="Table Style 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ABEF296-0420-421C-9715-DC75F25A7FAF}" name="Table6" displayName="Table6" ref="A1:I32" totalsRowCount="1" dataDxfId="116" totalsRowDxfId="114" tableBorderDxfId="115" totalsRowBorderDxfId="113">
  <autoFilter ref="A1:I31" xr:uid="{DDD72443-A1C7-423D-AFF8-55D52461532E}"/>
  <tableColumns count="9">
    <tableColumn id="1" xr3:uid="{F003616D-BD3C-4864-9CDB-5C05037E4BE1}" name="School Number" totalsRowLabel="Total" dataDxfId="112" totalsRowDxfId="111"/>
    <tableColumn id="2" xr3:uid="{A7C4E9FC-D4AB-4871-93DB-DCC8BDCEEB50}" name="School Name" totalsRowFunction="count" dataDxfId="110" totalsRowDxfId="109"/>
    <tableColumn id="3" xr3:uid="{482EB506-2426-4D57-88FC-5F50ED361140}" name="School Type" dataDxfId="108" totalsRowDxfId="107"/>
    <tableColumn id="4" xr3:uid="{A64F7FC4-4EDB-41A6-A5E2-69A266853B2D}" name="Assigned SRO" totalsRowFunction="countNums" dataDxfId="106" totalsRowDxfId="105"/>
    <tableColumn id="5" xr3:uid="{0CB56449-98F2-4818-AA11-597690A21B81}" name="Adequate Coverage by SRO (Floating)" totalsRowFunction="custom" dataDxfId="104" totalsRowDxfId="103">
      <totalsRowFormula>COUNTIF(E2:E31,"Yes")</totalsRowFormula>
    </tableColumn>
    <tableColumn id="6" xr3:uid="{FCAC9216-5F67-4337-9D0C-5F668ECA1425}" name="Adequate Coverage Provided by Non-SRO (Law Enforcement)" totalsRowFunction="custom" dataDxfId="102" totalsRowDxfId="101">
      <totalsRowFormula>COUNTIF(F2:F31,"Yes")</totalsRowFormula>
    </tableColumn>
    <tableColumn id="7" xr3:uid="{90CDD9D9-0693-4BDA-8BAB-EC9E2298DBEF}" name="School Security Employee (SSE) Present" totalsRowFunction="custom" dataDxfId="100" totalsRowDxfId="99">
      <totalsRowFormula>COUNTIF(G2:G31,"Yes")</totalsRowFormula>
    </tableColumn>
    <tableColumn id="8" xr3:uid="{395D1075-AD6B-4BC7-95BF-2F6FDD15AFDD}" name="Provide a List of SRO Names" dataDxfId="98" totalsRowDxfId="97"/>
    <tableColumn id="9" xr3:uid="{FB6ECBCB-A060-4FE6-8435-93D65022F056}" name="Provide a List of SSE Names" dataDxfId="96" totalsRowDxfId="95"/>
  </tableColumns>
  <tableStyleInfo name="Table Style 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AEA3ED5-8B35-48D1-A2FC-F4E8A07ED5E3}" name="Table5" displayName="Table5" ref="A1:I10" totalsRowCount="1" dataDxfId="94" totalsRowDxfId="92" tableBorderDxfId="93" totalsRowBorderDxfId="91">
  <autoFilter ref="A1:I9" xr:uid="{0B1577F7-CE87-4382-A358-45CAF66E0C9C}"/>
  <tableColumns count="9">
    <tableColumn id="1" xr3:uid="{17A8F275-A879-4031-9FDB-7ED880B37CBA}" name="School Number" totalsRowLabel="Total" dataDxfId="90" totalsRowDxfId="89"/>
    <tableColumn id="2" xr3:uid="{17E251A9-4689-4FCA-9B14-1A3F0F806A78}" name="School Name" totalsRowFunction="count" dataDxfId="88" totalsRowDxfId="87"/>
    <tableColumn id="3" xr3:uid="{849AF989-627E-49A0-8D64-5FAB588675FA}" name="School Type" dataDxfId="86" totalsRowDxfId="85"/>
    <tableColumn id="4" xr3:uid="{3FBEC3C0-9FFD-4DDE-94CE-32F5CEDBDD86}" name="Assigned SRO" totalsRowFunction="countNums" dataDxfId="84" totalsRowDxfId="83"/>
    <tableColumn id="5" xr3:uid="{4CEE4CAA-1F97-49F4-A74B-C6E520EBF525}" name="Adequate Coverage by SRO (Floating)" totalsRowFunction="custom" dataDxfId="82" totalsRowDxfId="81">
      <totalsRowFormula>COUNTIF(E2:E9,"Yes")</totalsRowFormula>
    </tableColumn>
    <tableColumn id="6" xr3:uid="{191B2DC4-7BA2-47E1-909F-6970CD943796}" name="Adequate Coverage Provided by Non-SRO (Law Enforcement)" totalsRowFunction="custom" dataDxfId="80" totalsRowDxfId="79">
      <totalsRowFormula>COUNTIF(F2:F9,"Yes")</totalsRowFormula>
    </tableColumn>
    <tableColumn id="7" xr3:uid="{580F9855-9C95-476C-AC9B-D7DECCD6438E}" name="School Security Employee (SSE) Present" totalsRowFunction="custom" dataDxfId="78" totalsRowDxfId="77">
      <totalsRowFormula>COUNTIF(G2:G9,"Yes")</totalsRowFormula>
    </tableColumn>
    <tableColumn id="8" xr3:uid="{839986E7-B5BE-4A84-BF44-3313D23B100F}" name="Provide a List of SRO Names" dataDxfId="76" totalsRowDxfId="75"/>
    <tableColumn id="9" xr3:uid="{5B51CA59-E4A9-4ABA-B662-8A4245400ED1}" name="Provide a List of SSE Names" dataDxfId="74" totalsRowDxfId="73"/>
  </tableColumns>
  <tableStyleInfo name="Table Style 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FE505F-EC42-4E0F-B1FC-6F6BC9EE290C}" name="Table4" displayName="Table4" ref="A1:I46" totalsRowCount="1" dataDxfId="72" totalsRowDxfId="70" tableBorderDxfId="71" totalsRowBorderDxfId="69">
  <autoFilter ref="A1:I45" xr:uid="{7C0C1D07-19E5-4088-8A81-CFF9E70118FE}"/>
  <tableColumns count="9">
    <tableColumn id="1" xr3:uid="{508FD2DD-0307-49E6-B6A0-2A2CBAE8385E}" name="School Number" totalsRowLabel="Total" dataDxfId="68" totalsRowDxfId="67"/>
    <tableColumn id="2" xr3:uid="{80598A10-89CA-4398-A431-ED207CC353AE}" name="School Name" totalsRowFunction="count" dataDxfId="66" totalsRowDxfId="65"/>
    <tableColumn id="3" xr3:uid="{37B70799-4818-4C4D-8C7E-D696414EFD9A}" name="School Type" dataDxfId="64" totalsRowDxfId="63"/>
    <tableColumn id="4" xr3:uid="{D3B10C32-000F-439E-BC66-2C4A48BFBBE2}" name="Assigned SRO" totalsRowFunction="countNums" dataDxfId="62" totalsRowDxfId="61"/>
    <tableColumn id="5" xr3:uid="{47F23F58-5358-4C39-A4EE-03A0B24E51C7}" name="Adequate Coverage by SRO (Floating)" totalsRowFunction="custom" dataDxfId="60" totalsRowDxfId="59">
      <totalsRowFormula>COUNTIF(E2:E45,"Yes")</totalsRowFormula>
    </tableColumn>
    <tableColumn id="6" xr3:uid="{AF20F874-EB06-4850-A813-1BF0807F3B59}" name="Adequate Coverage Provided by Non-SRO (Law Enforcement)" totalsRowFunction="custom" dataDxfId="58" totalsRowDxfId="57">
      <totalsRowFormula>COUNTIF(F2:F45,"Yes")</totalsRowFormula>
    </tableColumn>
    <tableColumn id="7" xr3:uid="{421BBF79-D148-47DB-8817-5FF337D1C54D}" name="School Security Employee (SSE) Present" totalsRowFunction="custom" dataDxfId="56" totalsRowDxfId="55">
      <totalsRowFormula>COUNTIF(G2:G45,"Yes")</totalsRowFormula>
    </tableColumn>
    <tableColumn id="8" xr3:uid="{EBAA3E71-B42E-4165-9C98-4515EABFA83E}" name="Provide a List of SRO Names" dataDxfId="54" totalsRowDxfId="53"/>
    <tableColumn id="9" xr3:uid="{32B5A881-DF66-495A-B0A7-DA4E00264F64}" name="Provide a List of SSE Names" dataDxfId="52" totalsRowDxfId="51"/>
  </tableColumns>
  <tableStyleInfo name="Table Style 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8B7657-B592-4AE3-B04B-F06609821715}" name="Table3" displayName="Table3" ref="A1:I26" totalsRowCount="1" dataDxfId="50" totalsRowDxfId="48" tableBorderDxfId="49" totalsRowBorderDxfId="47">
  <autoFilter ref="A1:I25" xr:uid="{EEC0CA67-0CF3-4265-B61D-ED63FEBAAEA6}"/>
  <tableColumns count="9">
    <tableColumn id="1" xr3:uid="{298F70A4-DC2C-4ED5-AE70-4AC0873245DF}" name="School Number" totalsRowLabel="Total" dataDxfId="46" totalsRowDxfId="45"/>
    <tableColumn id="2" xr3:uid="{A430F12A-0C53-4B5A-A9B2-91113F637529}" name="School Name" totalsRowFunction="count" dataDxfId="44" totalsRowDxfId="43"/>
    <tableColumn id="3" xr3:uid="{E4392326-B991-426D-AD58-E6418CA86D21}" name="School Type" dataDxfId="42" totalsRowDxfId="41"/>
    <tableColumn id="4" xr3:uid="{09B733B4-D731-4B8F-8A65-D79A2E671E25}" name="Assigned SRO" totalsRowFunction="countNums" dataDxfId="40" totalsRowDxfId="39"/>
    <tableColumn id="5" xr3:uid="{0E3D491D-55C2-48AB-9032-AB32A5A35041}" name="Adequate Coverage by SRO (Floating)" totalsRowFunction="custom" dataDxfId="38" totalsRowDxfId="37">
      <totalsRowFormula>COUNTIF(E2:E25,"Yes")</totalsRowFormula>
    </tableColumn>
    <tableColumn id="6" xr3:uid="{F1999368-0EBE-4A3D-9A67-10A515BC6D1E}" name="Adequate Coverage Provided by Non-SRO (Law Enforcement)" totalsRowFunction="custom" dataDxfId="36" totalsRowDxfId="35">
      <totalsRowFormula>COUNTIF(F2:F25,"Yes")</totalsRowFormula>
    </tableColumn>
    <tableColumn id="7" xr3:uid="{DE0F9937-4A9D-477E-A0AB-2A1AD080E15A}" name="School Security Employee (SSE) Present" totalsRowFunction="custom" dataDxfId="34" totalsRowDxfId="33">
      <totalsRowFormula>COUNTIF(G2:G25,"Yes")</totalsRowFormula>
    </tableColumn>
    <tableColumn id="8" xr3:uid="{B29F54DC-76B8-4239-8386-8C36AA6A4620}" name="Provide a List of SRO Names " dataDxfId="32" totalsRowDxfId="31"/>
    <tableColumn id="9" xr3:uid="{36A91B09-6F0D-4D86-AC1A-D8E553AB652E}" name="Provide a List of SSE Names" dataDxfId="30" totalsRowDxfId="29"/>
  </tableColumns>
  <tableStyleInfo name="Table Style 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849A67-1C4A-484F-8E6F-F42B096181B4}" name="Table2" displayName="Table2" ref="A1:I16" totalsRowCount="1" dataDxfId="28" tableBorderDxfId="27">
  <autoFilter ref="A1:I15" xr:uid="{226A2ED4-FFA8-4078-AE98-4823C22AFF5F}"/>
  <tableColumns count="9">
    <tableColumn id="1" xr3:uid="{FC11D0B6-AC44-47BA-B25F-44839869AB92}" name="School Number" totalsRowLabel="Total" dataDxfId="26" totalsRowDxfId="25"/>
    <tableColumn id="2" xr3:uid="{07743B11-11B2-4975-8AEB-188FF2438F5A}" name="School Name" totalsRowFunction="count" dataDxfId="24" totalsRowDxfId="23"/>
    <tableColumn id="3" xr3:uid="{DFE0562B-DEC3-477B-B792-E198367DDF29}" name="School Type" dataDxfId="22" totalsRowDxfId="21"/>
    <tableColumn id="4" xr3:uid="{3DB4006A-FE25-4313-AC3A-9805BBE246B0}" name="Assigned SRO" totalsRowFunction="countNums" dataDxfId="20" totalsRowDxfId="19"/>
    <tableColumn id="5" xr3:uid="{8885E954-ED16-4A9D-8CF4-382CEED5DC64}" name="Adequate Coverage by SRO (Floating)" totalsRowFunction="custom" dataDxfId="18" totalsRowDxfId="17">
      <totalsRowFormula>COUNTIF(E2:E15,"Yes")</totalsRowFormula>
    </tableColumn>
    <tableColumn id="6" xr3:uid="{E30456A9-0C8F-48B6-B085-AE4144154B40}" name="Adequate Coverage Provided by Non-SRO (Law Enforcement)" totalsRowFunction="custom" dataDxfId="16" totalsRowDxfId="15">
      <totalsRowFormula>COUNTIF(F2:F15,"Yes")</totalsRowFormula>
    </tableColumn>
    <tableColumn id="7" xr3:uid="{622C7820-8782-40B4-8FCA-AD8F85548025}" name="School Security Employee (SSE) Present" totalsRowFunction="custom" dataDxfId="14" totalsRowDxfId="13">
      <totalsRowFormula>COUNTIF(G2:G15,"Yes")</totalsRowFormula>
    </tableColumn>
    <tableColumn id="8" xr3:uid="{500D38FC-5131-421B-971C-7876F2730CC4}" name="Provide a List of SRO Names" dataDxfId="12" totalsRowDxfId="11"/>
    <tableColumn id="9" xr3:uid="{A0AC4C2B-58ED-48EF-8A37-5D8117A668A9}" name="Provide a List of SSE Names" dataDxfId="10" totalsRowDxfId="9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CC369F2-E928-4A5C-873D-D1E618E4CBCB}" name="Table26" displayName="Table26" ref="A1:I175" totalsRowCount="1" headerRowDxfId="495" dataDxfId="493" headerRowBorderDxfId="494" tableBorderDxfId="492" totalsRowBorderDxfId="491">
  <autoFilter ref="A1:I174" xr:uid="{ADA16925-F3F1-4747-95B2-0A3CEE0F5006}"/>
  <tableColumns count="9">
    <tableColumn id="1" xr3:uid="{6A5AF9EA-2427-4538-950D-7C69718D98BA}" name="School Number" totalsRowLabel="Total" dataDxfId="490" totalsRowDxfId="489"/>
    <tableColumn id="2" xr3:uid="{5E858E2B-B031-4107-83D6-178EB02455C0}" name="School Name" totalsRowFunction="count" dataDxfId="488" totalsRowDxfId="487"/>
    <tableColumn id="3" xr3:uid="{ADC9DA8B-D04B-4B8A-8D05-3235687BF07B}" name="School Type" dataDxfId="486" totalsRowDxfId="485"/>
    <tableColumn id="4" xr3:uid="{DF2BE049-3EE3-43C4-A440-63A981212E29}" name="Assigned SRO" totalsRowFunction="countNums" dataDxfId="484" totalsRowDxfId="483"/>
    <tableColumn id="5" xr3:uid="{0B96299B-882B-4F80-8A5E-09D841D0D10F}" name="Adequate Coverage by SRO (Floating)" totalsRowFunction="custom" dataDxfId="482" totalsRowDxfId="481">
      <totalsRowFormula>COUNTIF(E2:E174,"Yes")</totalsRowFormula>
    </tableColumn>
    <tableColumn id="6" xr3:uid="{8897959A-C65B-4F5E-9928-39A088E241D9}" name="Adequate Coverage Provided by Non-SRO (Law Enforcement)" totalsRowFunction="custom" dataDxfId="480" totalsRowDxfId="479">
      <totalsRowFormula>COUNTIF(F2:F174,"Yes")</totalsRowFormula>
    </tableColumn>
    <tableColumn id="7" xr3:uid="{248C753A-4A50-4DFC-8C52-65DA4260546B}" name="School Security Employee (SSE) Present " totalsRowFunction="custom" dataDxfId="478" totalsRowDxfId="477">
      <totalsRowFormula>COUNTIF(G2:G174,"Yes")</totalsRowFormula>
    </tableColumn>
    <tableColumn id="8" xr3:uid="{130FDEBB-3B74-4B65-8367-76633B4E7FF3}" name="Provide a List of SRO Names " dataDxfId="476" totalsRowDxfId="475"/>
    <tableColumn id="9" xr3:uid="{ECD59404-93C0-4690-AB3C-12D089E19B2B}" name="Provide a List of SSE Names" dataDxfId="474" totalsRowDxfId="473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3633B7F-9ED2-41C1-842F-737B98DED3DF}" name="Table22" displayName="Table22" ref="A1:I176" totalsRowCount="1" headerRowDxfId="472" headerRowBorderDxfId="471" tableBorderDxfId="470" totalsRowBorderDxfId="469">
  <autoFilter ref="A1:I175" xr:uid="{DB4C6A65-B4DD-4834-BE3C-462E6DBA0AB1}"/>
  <tableColumns count="9">
    <tableColumn id="1" xr3:uid="{C0859D02-03BA-4F00-9317-AFAB543DBAA4}" name="School Number" totalsRowLabel="Total" dataDxfId="468" totalsRowDxfId="467"/>
    <tableColumn id="2" xr3:uid="{283D401E-DA23-4BE8-BF30-9C01CE047BE4}" name="School Name" totalsRowFunction="count" dataDxfId="466" totalsRowDxfId="465"/>
    <tableColumn id="3" xr3:uid="{6982645E-BAD5-450F-8F22-C5CFDBFB5BAC}" name="School Type" dataDxfId="464" totalsRowDxfId="463"/>
    <tableColumn id="4" xr3:uid="{4797F27C-7EB9-4A25-86BD-BBDA6F0845E9}" name="Assigned SRO" totalsRowFunction="countNums" dataDxfId="462" totalsRowDxfId="461"/>
    <tableColumn id="5" xr3:uid="{175E3BA4-92B9-403A-B50E-11C4464AB022}" name="Adequate Coverage by SRO (Floating)" totalsRowFunction="custom" dataDxfId="460" totalsRowDxfId="459">
      <totalsRowFormula>COUNTIF(E2:E175,"Yes")</totalsRowFormula>
    </tableColumn>
    <tableColumn id="6" xr3:uid="{D264223B-3CFC-441D-8C59-976C74F1DC59}" name="Adequate Coverage Provided by Non-SRO (Law Enforcement)" totalsRowFunction="custom" dataDxfId="458" totalsRowDxfId="457">
      <totalsRowFormula>COUNTIF(F2:F175,"Yes")</totalsRowFormula>
    </tableColumn>
    <tableColumn id="7" xr3:uid="{8E4D3759-0B18-44D2-930E-05F575A91CD3}" name="School Security Employee (SSE) Present" totalsRowFunction="custom" dataDxfId="456" totalsRowDxfId="455">
      <totalsRowFormula>COUNTIF(G2:G175,"Yes")</totalsRowFormula>
    </tableColumn>
    <tableColumn id="8" xr3:uid="{A2264041-741B-4E55-BC39-814EBDCB8AEA}" name="Provide a List of SRO Names" dataDxfId="454" totalsRowDxfId="453"/>
    <tableColumn id="9" xr3:uid="{D6682D6A-6070-4FA1-8F5C-7E646A02CCAD}" name="Provide a List of SSE Names" dataDxfId="452" totalsRowDxfId="451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0781A5C-9E49-403D-BAFD-110FC3C9A70F}" name="Table21" displayName="Table21" ref="A1:I27" totalsRowCount="1" headerRowDxfId="450" dataDxfId="448" headerRowBorderDxfId="449" tableBorderDxfId="447" totalsRowBorderDxfId="446">
  <autoFilter ref="A1:I26" xr:uid="{C2895AF2-F46C-492D-B81C-7D9FFB5E43C3}"/>
  <tableColumns count="9">
    <tableColumn id="1" xr3:uid="{8A60E134-FF17-4C1C-96B8-DC5E935FE124}" name="School Number" totalsRowLabel="Total" dataDxfId="445" totalsRowDxfId="444"/>
    <tableColumn id="2" xr3:uid="{66E09BF6-A7C3-4A2D-B673-46C28FAD7649}" name="School Name" totalsRowFunction="count" dataDxfId="443" totalsRowDxfId="442"/>
    <tableColumn id="3" xr3:uid="{D5AB0E65-8C76-4D46-A1FE-931A6BE8B35D}" name="School Type" dataDxfId="441" totalsRowDxfId="440"/>
    <tableColumn id="4" xr3:uid="{8AA2C87E-1DBE-4E2A-990F-DCD83E984C1A}" name="Assigned SRO" totalsRowFunction="countNums" dataDxfId="439" totalsRowDxfId="438"/>
    <tableColumn id="5" xr3:uid="{5581C619-3EA3-445D-AE83-89D51C8A90EF}" name="Adequate Coverage by SRO (Floating)" totalsRowFunction="custom" dataDxfId="437" totalsRowDxfId="436">
      <totalsRowFormula>COUNTIF(E2:E26,"Yes")</totalsRowFormula>
    </tableColumn>
    <tableColumn id="6" xr3:uid="{C73F3576-F3F7-4A1A-8C99-7D65FB329FD4}" name="Adequate Coverage Provided by Non-SRO (Law Enforcement)" totalsRowFunction="custom" dataDxfId="435" totalsRowDxfId="434">
      <totalsRowFormula>COUNTIF(F2:F26,"Yes")</totalsRowFormula>
    </tableColumn>
    <tableColumn id="7" xr3:uid="{CF740E75-3217-417F-A560-F9B629BB010F}" name="School Security Employee (SSE) Present " totalsRowFunction="custom" dataDxfId="433" totalsRowDxfId="432">
      <totalsRowFormula>COUNTIF(G2:G26,"Yes")</totalsRowFormula>
    </tableColumn>
    <tableColumn id="8" xr3:uid="{193A05EA-525A-430A-B6E9-A864A83008DB}" name="Provide a List of SRO Names" dataDxfId="431" totalsRowDxfId="430"/>
    <tableColumn id="9" xr3:uid="{7F8CAAB9-D4B8-43BF-9622-75A64E19600C}" name="Provide a List of SSE Names" dataDxfId="429" totalsRowDxfId="428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1F86B56-15E5-4FA8-9E65-25ED946AF0C8}" name="Table20" displayName="Table20" ref="A1:I12" totalsRowCount="1" headerRowDxfId="427" dataDxfId="425" headerRowBorderDxfId="426" tableBorderDxfId="424" totalsRowBorderDxfId="423">
  <autoFilter ref="A1:I11" xr:uid="{0068103E-A8D9-4498-B60C-8B8F03CCCA67}"/>
  <tableColumns count="9">
    <tableColumn id="1" xr3:uid="{1CED7886-71AA-4531-9822-2814269F384A}" name="School Number" totalsRowLabel="Total" dataDxfId="422" totalsRowDxfId="421"/>
    <tableColumn id="2" xr3:uid="{9A561BD1-A226-45F1-988E-C7FD6395B8F7}" name="School Name" totalsRowFunction="count" dataDxfId="420" totalsRowDxfId="419"/>
    <tableColumn id="3" xr3:uid="{6DDDE3C8-0B62-4402-84CA-2598C8F4A06A}" name="School Type" dataDxfId="418" totalsRowDxfId="417"/>
    <tableColumn id="4" xr3:uid="{163788C7-3B11-44BE-B1C0-0FAA7C65A460}" name="Assigned SRO" totalsRowFunction="countNums" dataDxfId="416" totalsRowDxfId="415"/>
    <tableColumn id="5" xr3:uid="{F99582F6-12EF-4E8A-A3D5-E7A925390811}" name="Adequate Coverage by SRO (Floating)" totalsRowFunction="custom" dataDxfId="414" totalsRowDxfId="413">
      <totalsRowFormula>COUNTIF(E2:E11,"Yes")</totalsRowFormula>
    </tableColumn>
    <tableColumn id="6" xr3:uid="{F013F7BE-A464-45DE-8468-D0F1D3699DBA}" name="Adequate Coverage Provided by Non-SRO (Law Enforcement)" totalsRowFunction="custom" dataDxfId="412" totalsRowDxfId="411">
      <totalsRowFormula>COUNTIF(F2:F11,"Yes")</totalsRowFormula>
    </tableColumn>
    <tableColumn id="7" xr3:uid="{9BA30D5B-0C93-4A75-B5B5-F1BEDFA95FEC}" name="School Security Employee (SSE) Present" totalsRowFunction="custom" dataDxfId="410" totalsRowDxfId="409">
      <totalsRowFormula>COUNTIF(G2:G11,"Yes")</totalsRowFormula>
    </tableColumn>
    <tableColumn id="8" xr3:uid="{4F196C54-F89F-4118-BBBE-C39C5BDF26E9}" name="Provide a List of SRO Names" dataDxfId="408" totalsRowDxfId="407"/>
    <tableColumn id="9" xr3:uid="{37CB77E5-B6A7-4F54-AAEE-C18E7A45E3A6}" name="Provide a List of SSE Names" dataDxfId="406" totalsRowDxfId="40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5D7C80C-C47F-493D-9F7C-D3CD42B9BF64}" name="Table19" displayName="Table19" ref="A1:I46" totalsRowCount="1" dataDxfId="403" headerRowBorderDxfId="404" tableBorderDxfId="402" totalsRowBorderDxfId="401">
  <autoFilter ref="A1:I45" xr:uid="{6C4E0695-6FE2-4215-9D26-AF31514DA2BE}"/>
  <tableColumns count="9">
    <tableColumn id="1" xr3:uid="{55796B7E-856B-42DA-A1CA-FCD4D1D7E40C}" name="School Number" totalsRowLabel="Total" dataDxfId="400" totalsRowDxfId="399"/>
    <tableColumn id="2" xr3:uid="{06430F9E-4C8C-44C9-9AF2-1EF85EBC64BE}" name="School Name" totalsRowFunction="count" dataDxfId="398" totalsRowDxfId="397"/>
    <tableColumn id="3" xr3:uid="{A19C51CB-1E01-49E1-8E33-8ECF63BB2D46}" name="School Type" dataDxfId="396" totalsRowDxfId="395"/>
    <tableColumn id="4" xr3:uid="{7F283E18-7CD1-43AB-9BF6-BBC8798EAAA0}" name="Assigned SRO" totalsRowFunction="countNums" dataDxfId="394" totalsRowDxfId="393"/>
    <tableColumn id="5" xr3:uid="{6F39D243-ED80-4C21-9BB2-7AF64BBC7D6F}" name="Adequate Coverage by SRO (Floating)" totalsRowFunction="custom" dataDxfId="392" totalsRowDxfId="391">
      <totalsRowFormula>COUNTIF(E2:E45,"Yes")</totalsRowFormula>
    </tableColumn>
    <tableColumn id="6" xr3:uid="{A31059B5-5D71-46A8-B870-A60512BE0C5E}" name="Adequate Coverage Provided by Non-SRO (Law Enforcement)" totalsRowFunction="custom" dataDxfId="390" totalsRowDxfId="389">
      <totalsRowFormula>COUNTIF(F2:F45,"Yes")</totalsRowFormula>
    </tableColumn>
    <tableColumn id="7" xr3:uid="{0463FD7B-7F47-42C7-9435-2B3078C4A4CC}" name="School Security Employee (SSE) Present" totalsRowFunction="custom" dataDxfId="388" totalsRowDxfId="387">
      <totalsRowFormula>COUNTIF(G2:G45,"Yes")</totalsRowFormula>
    </tableColumn>
    <tableColumn id="8" xr3:uid="{6BAE8D56-AE53-47E9-9D70-9C70741F7521}" name="Provide a List of SRO Names" dataDxfId="386" totalsRowDxfId="385"/>
    <tableColumn id="9" xr3:uid="{26D58387-CC36-41F7-8198-2AABAA2732CD}" name="Provide a List of SSE Names" dataDxfId="384" totalsRowDxfId="383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FB9D70A-AA23-4AD7-8B88-483C7E58F7BE}" name="Table18" displayName="Table18" ref="A1:I31" totalsRowCount="1" headerRowDxfId="382" dataDxfId="380" headerRowBorderDxfId="381" tableBorderDxfId="379" totalsRowBorderDxfId="378">
  <autoFilter ref="A1:I30" xr:uid="{04BAC719-A817-4BFB-8A7E-86651BED97EA}"/>
  <tableColumns count="9">
    <tableColumn id="1" xr3:uid="{5F3B88B9-377A-4DB8-BF93-4F1EF8CECBBD}" name="School Number" totalsRowLabel="Total" dataDxfId="377" totalsRowDxfId="376"/>
    <tableColumn id="2" xr3:uid="{6A04D893-D504-406E-994D-13AC7A7A7A53}" name="School Name" totalsRowFunction="count" dataDxfId="375" totalsRowDxfId="374"/>
    <tableColumn id="3" xr3:uid="{D3A6827D-06B1-480A-A356-057AA1C8762C}" name="School Type" dataDxfId="373" totalsRowDxfId="372"/>
    <tableColumn id="4" xr3:uid="{F3B0B4E6-6179-4B90-8DB3-AB8073D4A6A3}" name="Assigned SRO" totalsRowFunction="countNums" dataDxfId="371" totalsRowDxfId="370"/>
    <tableColumn id="5" xr3:uid="{07B20A82-44B8-450A-BB50-3185A301A5C8}" name="Adequate Coverage by SRO (Floating)" totalsRowFunction="custom" dataDxfId="369" totalsRowDxfId="368">
      <totalsRowFormula>COUNTIF(E2:E30,"Yes")</totalsRowFormula>
    </tableColumn>
    <tableColumn id="6" xr3:uid="{81DA7404-CC1E-4B42-8D48-FD5F873C1ECD}" name="Adequate Coverage Provided by Non-SRO (Law Enforcement)" totalsRowFunction="custom" dataDxfId="367" totalsRowDxfId="366">
      <totalsRowFormula>COUNTIF(F2:F30,"Yes")</totalsRowFormula>
    </tableColumn>
    <tableColumn id="7" xr3:uid="{E1A15DE4-76AD-47F1-86C5-3F18FF09D2D3}" name="School Security Employee (SSE) Present " totalsRowFunction="custom" dataDxfId="365" totalsRowDxfId="364">
      <totalsRowFormula>COUNTIF(G2:G30,"Yes")</totalsRowFormula>
    </tableColumn>
    <tableColumn id="8" xr3:uid="{1E44E838-3B36-4E93-8849-DA216323DD7A}" name="Provide a List of SRO Names" dataDxfId="363" totalsRowDxfId="362"/>
    <tableColumn id="9" xr3:uid="{CCB9BEEC-30FF-4711-BFE8-7440739CA753}" name="Provide a List of SSE Names" dataDxfId="361" totalsRowDxfId="360"/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2C29B80-0348-4ED1-8914-2EB7287B55C3}" name="Table17" displayName="Table17" ref="A1:I40" totalsRowCount="1" dataDxfId="358" headerRowBorderDxfId="359" tableBorderDxfId="357" totalsRowBorderDxfId="356">
  <autoFilter ref="A1:I39" xr:uid="{907407C3-D92D-4C19-8AA8-5ECE51BA12CD}"/>
  <tableColumns count="9">
    <tableColumn id="1" xr3:uid="{3253762C-09DC-48E6-82F7-FD8F72054F63}" name="School Number" totalsRowLabel="Total" dataDxfId="355" totalsRowDxfId="354"/>
    <tableColumn id="2" xr3:uid="{E52475F0-29D1-4052-8D9C-9BCEFE0AEFFB}" name="School Name" totalsRowFunction="count" dataDxfId="353" totalsRowDxfId="352"/>
    <tableColumn id="3" xr3:uid="{3D55D98C-B471-4A80-8EC0-535F2AB859D1}" name="School Type" dataDxfId="351" totalsRowDxfId="350"/>
    <tableColumn id="4" xr3:uid="{3A0770E7-5C7E-41BB-8F63-B6AA5BB4D628}" name="Assigned SRO" totalsRowFunction="countNums" dataDxfId="349" totalsRowDxfId="348"/>
    <tableColumn id="5" xr3:uid="{2FFE4E5C-B20F-47FC-A29E-3ADE167B7044}" name="Adequate Coverage by SRO (Floating)" totalsRowFunction="custom" dataDxfId="347" totalsRowDxfId="346">
      <totalsRowFormula>COUNTIF(E2:E39,"Yes")</totalsRowFormula>
    </tableColumn>
    <tableColumn id="6" xr3:uid="{E67D75F4-5ED0-4AFB-BF43-8AA40DDBCB71}" name="Adequate Coverage Provided by Non-SRO (Law Enforcement)" totalsRowFunction="custom" dataDxfId="345" totalsRowDxfId="344">
      <totalsRowFormula>COUNTIF(F2:F39,"Yes")</totalsRowFormula>
    </tableColumn>
    <tableColumn id="7" xr3:uid="{99362CDD-221C-447A-B93C-4CDA189C1A5B}" name="School Security Employee (SSE) Present" totalsRowFunction="custom" dataDxfId="343" totalsRowDxfId="342">
      <totalsRowFormula>COUNTIF(G2:G39,"Yes")</totalsRowFormula>
    </tableColumn>
    <tableColumn id="8" xr3:uid="{1BB5A587-E661-4EBE-ADED-417638C888E8}" name="Provide a List of SRO Names" dataDxfId="341" totalsRowDxfId="340"/>
    <tableColumn id="9" xr3:uid="{821491C6-73C6-4512-9FF6-70D2CAFCB3C2}" name="Provide a List of SSE Names" dataDxfId="339" totalsRowDxfId="338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911F-E52B-49D6-9A37-1CD94EA96D31}">
  <dimension ref="A1:K33"/>
  <sheetViews>
    <sheetView workbookViewId="0">
      <selection activeCell="J7" sqref="J7"/>
    </sheetView>
  </sheetViews>
  <sheetFormatPr defaultRowHeight="15" x14ac:dyDescent="0.25"/>
  <cols>
    <col min="1" max="1" width="17.140625" customWidth="1"/>
    <col min="2" max="2" width="44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0" max="10" width="9.140625" customWidth="1"/>
    <col min="11" max="11" width="92.7109375" customWidth="1"/>
  </cols>
  <sheetData>
    <row r="1" spans="1:11" x14ac:dyDescent="0.25">
      <c r="A1" s="37" t="s">
        <v>0</v>
      </c>
      <c r="B1" s="22" t="s">
        <v>1</v>
      </c>
      <c r="C1" s="22" t="s">
        <v>2</v>
      </c>
      <c r="D1" s="22" t="s">
        <v>1402</v>
      </c>
      <c r="E1" s="22" t="s">
        <v>1411</v>
      </c>
      <c r="F1" s="22" t="s">
        <v>1412</v>
      </c>
      <c r="G1" s="32" t="s">
        <v>1424</v>
      </c>
      <c r="H1" s="22" t="s">
        <v>1434</v>
      </c>
      <c r="I1" s="22" t="s">
        <v>1435</v>
      </c>
      <c r="J1" s="11"/>
    </row>
    <row r="2" spans="1:11" ht="17.25" x14ac:dyDescent="0.25">
      <c r="A2" s="38">
        <v>301</v>
      </c>
      <c r="B2" s="3" t="s">
        <v>3</v>
      </c>
      <c r="C2" s="3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38">
        <v>401</v>
      </c>
      <c r="B3" s="3" t="s">
        <v>5</v>
      </c>
      <c r="C3" s="3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38">
        <v>402</v>
      </c>
      <c r="B4" s="3" t="s">
        <v>6</v>
      </c>
      <c r="C4" s="3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38">
        <v>405</v>
      </c>
      <c r="B5" s="3" t="s">
        <v>7</v>
      </c>
      <c r="C5" s="3" t="s">
        <v>8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38">
        <v>406</v>
      </c>
      <c r="B6" s="3" t="s">
        <v>9</v>
      </c>
      <c r="C6" s="3" t="s">
        <v>10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38">
        <v>502</v>
      </c>
      <c r="B7" s="3" t="s">
        <v>11</v>
      </c>
      <c r="C7" s="3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38">
        <v>504</v>
      </c>
      <c r="B8" s="3" t="s">
        <v>12</v>
      </c>
      <c r="C8" s="3" t="s">
        <v>10</v>
      </c>
      <c r="D8" s="4"/>
      <c r="E8" s="4"/>
      <c r="F8" s="4"/>
      <c r="G8" s="26"/>
      <c r="H8" s="4"/>
      <c r="I8" s="4"/>
      <c r="K8" s="14"/>
    </row>
    <row r="9" spans="1:11" x14ac:dyDescent="0.25">
      <c r="A9" s="38">
        <v>601</v>
      </c>
      <c r="B9" s="3" t="s">
        <v>13</v>
      </c>
      <c r="C9" s="3" t="s">
        <v>8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38">
        <v>602</v>
      </c>
      <c r="B10" s="3" t="s">
        <v>14</v>
      </c>
      <c r="C10" s="3" t="s">
        <v>1431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38">
        <v>603</v>
      </c>
      <c r="B11" s="3" t="s">
        <v>15</v>
      </c>
      <c r="C11" s="3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38">
        <v>606</v>
      </c>
      <c r="B12" s="3" t="s">
        <v>16</v>
      </c>
      <c r="C12" s="3" t="s">
        <v>8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38">
        <v>701</v>
      </c>
      <c r="B13" s="3" t="s">
        <v>17</v>
      </c>
      <c r="C13" s="3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38">
        <v>702</v>
      </c>
      <c r="B14" s="3" t="s">
        <v>18</v>
      </c>
      <c r="C14" s="3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38">
        <v>801</v>
      </c>
      <c r="B15" s="3" t="s">
        <v>19</v>
      </c>
      <c r="C15" s="3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38">
        <v>802</v>
      </c>
      <c r="B16" s="3" t="s">
        <v>20</v>
      </c>
      <c r="C16" s="3" t="s">
        <v>10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38">
        <v>1001</v>
      </c>
      <c r="B17" s="3" t="s">
        <v>21</v>
      </c>
      <c r="C17" s="3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38">
        <v>1101</v>
      </c>
      <c r="B18" s="3" t="s">
        <v>22</v>
      </c>
      <c r="C18" s="3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38">
        <v>1301</v>
      </c>
      <c r="B19" s="3" t="s">
        <v>23</v>
      </c>
      <c r="C19" s="3" t="s">
        <v>10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38">
        <v>1302</v>
      </c>
      <c r="B20" s="3" t="s">
        <v>24</v>
      </c>
      <c r="C20" s="3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38">
        <v>2401</v>
      </c>
      <c r="B21" s="3" t="s">
        <v>25</v>
      </c>
      <c r="C21" s="3" t="s">
        <v>1431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38">
        <v>2404</v>
      </c>
      <c r="B22" s="3" t="s">
        <v>26</v>
      </c>
      <c r="C22" s="3" t="s">
        <v>8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38">
        <v>2801</v>
      </c>
      <c r="B23" s="3" t="s">
        <v>27</v>
      </c>
      <c r="C23" s="3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38">
        <v>2901</v>
      </c>
      <c r="B24" s="3" t="s">
        <v>28</v>
      </c>
      <c r="C24" s="3" t="s">
        <v>4</v>
      </c>
      <c r="D24" s="4"/>
      <c r="E24" s="4"/>
      <c r="F24" s="4"/>
      <c r="G24" s="26"/>
      <c r="H24" s="4"/>
      <c r="I24" s="4"/>
      <c r="K24" s="14"/>
    </row>
    <row r="25" spans="1:11" x14ac:dyDescent="0.25">
      <c r="A25" s="38">
        <v>2902</v>
      </c>
      <c r="B25" s="3" t="s">
        <v>29</v>
      </c>
      <c r="C25" s="3" t="s">
        <v>4</v>
      </c>
      <c r="D25" s="4"/>
      <c r="E25" s="4"/>
      <c r="F25" s="4"/>
      <c r="G25" s="26"/>
      <c r="H25" s="4"/>
      <c r="I25" s="4"/>
    </row>
    <row r="26" spans="1:11" ht="15" customHeight="1" x14ac:dyDescent="0.3">
      <c r="A26" s="38">
        <v>5556</v>
      </c>
      <c r="B26" s="3" t="s">
        <v>30</v>
      </c>
      <c r="C26" s="3" t="s">
        <v>1431</v>
      </c>
      <c r="D26" s="4"/>
      <c r="E26" s="4"/>
      <c r="F26" s="4"/>
      <c r="G26" s="26"/>
      <c r="H26" s="4"/>
      <c r="I26" s="4"/>
      <c r="K26" s="10"/>
    </row>
    <row r="27" spans="1:11" x14ac:dyDescent="0.25">
      <c r="A27" s="39">
        <v>7777</v>
      </c>
      <c r="B27" s="40" t="s">
        <v>31</v>
      </c>
      <c r="C27" s="40" t="s">
        <v>1431</v>
      </c>
      <c r="D27" s="29"/>
      <c r="E27" s="29"/>
      <c r="F27" s="29"/>
      <c r="G27" s="30"/>
      <c r="H27" s="29"/>
      <c r="I27" s="29"/>
      <c r="K27" s="9"/>
    </row>
    <row r="28" spans="1:11" ht="15" customHeight="1" x14ac:dyDescent="0.25">
      <c r="A28" s="39" t="s">
        <v>1428</v>
      </c>
      <c r="B28" s="40">
        <f>SUBTOTAL(103,Table28[School Name])</f>
        <v>26</v>
      </c>
      <c r="C28" s="40"/>
      <c r="D28" s="29">
        <f>SUBTOTAL(102,Table28[Assigned SRO])</f>
        <v>0</v>
      </c>
      <c r="E28" s="29">
        <f>COUNTIF(E2:E27,"Yes")</f>
        <v>0</v>
      </c>
      <c r="F28" s="29">
        <f>COUNTIF(F2:F27,"Yes")</f>
        <v>0</v>
      </c>
      <c r="G28" s="30">
        <f>COUNTIF(G2:G27,"Yes")</f>
        <v>0</v>
      </c>
      <c r="H28" s="29"/>
      <c r="I28" s="29"/>
      <c r="K28" s="8"/>
    </row>
    <row r="31" spans="1:11" ht="18.75" x14ac:dyDescent="0.3">
      <c r="K31" s="10" t="s">
        <v>1409</v>
      </c>
    </row>
    <row r="32" spans="1:11" ht="30" x14ac:dyDescent="0.25">
      <c r="K32" s="9" t="s">
        <v>1410</v>
      </c>
    </row>
    <row r="33" spans="11:11" ht="20.100000000000001" customHeight="1" x14ac:dyDescent="0.25">
      <c r="K33" s="8" t="s">
        <v>1433</v>
      </c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27" xr:uid="{A251C287-7E87-4D37-AAC3-EA2E218FA1F0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" sqref="F2:F27" xr:uid="{57760249-B452-468F-B6D0-BC6303335849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" sqref="E2:E27" xr:uid="{192F3835-449A-41A0-BD08-27D3B28CC0BD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" prompt="This must be &quot;Yes&quot; or &quot;No.&quot;" sqref="G2:G27" xr:uid="{CB3393BB-540F-410B-816C-BE4900B286AE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27" xr:uid="{9DFEA360-6551-44C1-BD3F-309D287F1C69}"/>
    <dataValidation allowBlank="1" showInputMessage="1" showErrorMessage="1" errorTitle="Error" error="This must be the name of the SSEs." prompt="Write the names of the School Security Employees." sqref="I2:I27" xr:uid="{F1FF0083-4CCC-4C2D-9E26-B2D31F01A20D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8F65-EAE5-4C45-B463-42AAB6CA7A7C}">
  <dimension ref="A1:K25"/>
  <sheetViews>
    <sheetView topLeftCell="G1" workbookViewId="0">
      <selection activeCell="J8" sqref="J8"/>
    </sheetView>
  </sheetViews>
  <sheetFormatPr defaultColWidth="9.140625" defaultRowHeight="15" x14ac:dyDescent="0.25"/>
  <cols>
    <col min="1" max="1" width="17.140625" customWidth="1"/>
    <col min="2" max="2" width="43.1406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36" t="s">
        <v>1411</v>
      </c>
      <c r="F1" s="22" t="s">
        <v>1412</v>
      </c>
      <c r="G1" s="32" t="s">
        <v>1424</v>
      </c>
      <c r="H1" s="22" t="s">
        <v>1434</v>
      </c>
      <c r="I1" s="43" t="s">
        <v>1435</v>
      </c>
    </row>
    <row r="2" spans="1:11" ht="17.25" x14ac:dyDescent="0.25">
      <c r="A2" s="24">
        <v>205</v>
      </c>
      <c r="B2" s="7" t="s">
        <v>468</v>
      </c>
      <c r="C2" s="7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207</v>
      </c>
      <c r="B3" s="7" t="s">
        <v>469</v>
      </c>
      <c r="C3" s="7" t="s">
        <v>8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208</v>
      </c>
      <c r="B4" s="7" t="s">
        <v>470</v>
      </c>
      <c r="C4" s="7" t="s">
        <v>10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302</v>
      </c>
      <c r="B5" s="7" t="s">
        <v>471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508</v>
      </c>
      <c r="B6" s="7" t="s">
        <v>472</v>
      </c>
      <c r="C6" s="7" t="s">
        <v>1429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707</v>
      </c>
      <c r="B7" s="7" t="s">
        <v>473</v>
      </c>
      <c r="C7" s="7" t="s">
        <v>10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709</v>
      </c>
      <c r="B8" s="7" t="s">
        <v>474</v>
      </c>
      <c r="C8" s="7" t="s">
        <v>1431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710</v>
      </c>
      <c r="B9" s="7" t="s">
        <v>475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711</v>
      </c>
      <c r="B10" s="7" t="s">
        <v>476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713</v>
      </c>
      <c r="B11" s="7" t="s">
        <v>477</v>
      </c>
      <c r="C11" s="7" t="s">
        <v>8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714</v>
      </c>
      <c r="B12" s="7" t="s">
        <v>478</v>
      </c>
      <c r="C12" s="7" t="s">
        <v>1431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716</v>
      </c>
      <c r="B13" s="7" t="s">
        <v>479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7">
        <v>1503</v>
      </c>
      <c r="B14" s="28" t="s">
        <v>480</v>
      </c>
      <c r="C14" s="28" t="s">
        <v>4</v>
      </c>
      <c r="D14" s="29"/>
      <c r="E14" s="29"/>
      <c r="F14" s="29"/>
      <c r="G14" s="30"/>
      <c r="H14" s="29"/>
      <c r="I14" s="29"/>
      <c r="K14" s="14"/>
    </row>
    <row r="15" spans="1:11" ht="30" x14ac:dyDescent="0.25">
      <c r="A15" s="27" t="s">
        <v>1428</v>
      </c>
      <c r="B15" s="28">
        <f>SUBTOTAL(103,Table16[School Name])</f>
        <v>13</v>
      </c>
      <c r="C15" s="28"/>
      <c r="D15" s="29">
        <f>SUBTOTAL(102,Table16[Assigned SRO])</f>
        <v>0</v>
      </c>
      <c r="E15" s="29">
        <f>COUNTIF(E2:E14,"Yes")</f>
        <v>0</v>
      </c>
      <c r="F15" s="29">
        <f>COUNTIF(F2:F14,"Yes")</f>
        <v>0</v>
      </c>
      <c r="G15" s="30">
        <f>COUNTIF(G2:G14,"Yes")</f>
        <v>0</v>
      </c>
      <c r="H15" s="29"/>
      <c r="I15" s="29"/>
      <c r="K15" s="15" t="s">
        <v>1418</v>
      </c>
    </row>
    <row r="16" spans="1:11" x14ac:dyDescent="0.25"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14" xr:uid="{F4BF0554-4D61-4C66-9191-9928F712082A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4" xr:uid="{BD3431B8-4158-4C85-BD63-6594F65AE074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14" xr:uid="{FFB10C92-789A-46C8-B2DE-C0A10B69AA47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 " prompt="This must be &quot;Yes&quot; or &quot;No.&quot; " sqref="G2:G14" xr:uid="{4A032323-2D22-4319-93AD-EFEAA0CF1926}">
      <formula1>2</formula1>
      <formula2>3</formula2>
    </dataValidation>
    <dataValidation allowBlank="1" showInputMessage="1" showErrorMessage="1" errorTitle="Error" error="This must be the names of the SSEs." prompt="Write the names of the School Security Employees." sqref="I2:I14" xr:uid="{2FCF1A10-F5F1-468D-ACA2-4BCC6FA81CDF}"/>
    <dataValidation allowBlank="1" showInputMessage="1" showErrorMessage="1" errorTitle="Error" error="This must be the names of the SROs." prompt="Write the names of the School Resource Officers." sqref="H2:H14" xr:uid="{3B26D175-381B-4A41-8A39-E5105AA749E5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085D-3AE6-4F3E-9E0A-38FFFA97B7D8}">
  <dimension ref="A1:K69"/>
  <sheetViews>
    <sheetView topLeftCell="H14" workbookViewId="0">
      <selection activeCell="K28" sqref="K28"/>
    </sheetView>
  </sheetViews>
  <sheetFormatPr defaultColWidth="9.140625" defaultRowHeight="15" x14ac:dyDescent="0.25"/>
  <cols>
    <col min="1" max="1" width="17.140625" customWidth="1"/>
    <col min="2" max="2" width="41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22" t="s">
        <v>1411</v>
      </c>
      <c r="F1" s="22" t="s">
        <v>1412</v>
      </c>
      <c r="G1" s="32" t="s">
        <v>1424</v>
      </c>
      <c r="H1" s="22" t="s">
        <v>1434</v>
      </c>
      <c r="I1" s="22" t="s">
        <v>1435</v>
      </c>
    </row>
    <row r="2" spans="1:11" ht="17.25" x14ac:dyDescent="0.25">
      <c r="A2" s="24">
        <v>100</v>
      </c>
      <c r="B2" s="7" t="s">
        <v>481</v>
      </c>
      <c r="C2" s="7" t="s">
        <v>8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108</v>
      </c>
      <c r="B3" s="7" t="s">
        <v>256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109</v>
      </c>
      <c r="B4" s="7" t="s">
        <v>482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201</v>
      </c>
      <c r="B5" s="7" t="s">
        <v>483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204</v>
      </c>
      <c r="B6" s="7" t="s">
        <v>484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206</v>
      </c>
      <c r="B7" s="7" t="s">
        <v>485</v>
      </c>
      <c r="C7" s="7" t="s">
        <v>10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208</v>
      </c>
      <c r="B8" s="7" t="s">
        <v>486</v>
      </c>
      <c r="C8" s="7" t="s">
        <v>8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209</v>
      </c>
      <c r="B9" s="7" t="s">
        <v>487</v>
      </c>
      <c r="C9" s="7" t="s">
        <v>8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210</v>
      </c>
      <c r="B10" s="7" t="s">
        <v>488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211</v>
      </c>
      <c r="B11" s="7" t="s">
        <v>489</v>
      </c>
      <c r="C11" s="7" t="s">
        <v>10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213</v>
      </c>
      <c r="B12" s="7" t="s">
        <v>490</v>
      </c>
      <c r="C12" s="7" t="s">
        <v>8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219</v>
      </c>
      <c r="B13" s="7" t="s">
        <v>491</v>
      </c>
      <c r="C13" s="7" t="s">
        <v>10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221</v>
      </c>
      <c r="B14" s="7" t="s">
        <v>492</v>
      </c>
      <c r="C14" s="7" t="s">
        <v>1431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222</v>
      </c>
      <c r="B15" s="7" t="s">
        <v>493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223</v>
      </c>
      <c r="B16" s="7" t="s">
        <v>494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225</v>
      </c>
      <c r="B17" s="7" t="s">
        <v>495</v>
      </c>
      <c r="C17" s="7" t="s">
        <v>10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226</v>
      </c>
      <c r="B18" s="7" t="s">
        <v>496</v>
      </c>
      <c r="C18" s="7" t="s">
        <v>1429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227</v>
      </c>
      <c r="B19" s="7" t="s">
        <v>497</v>
      </c>
      <c r="C19" s="7" t="s">
        <v>10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228</v>
      </c>
      <c r="B20" s="7" t="s">
        <v>498</v>
      </c>
      <c r="C20" s="7" t="s">
        <v>1429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303</v>
      </c>
      <c r="B21" s="7" t="s">
        <v>499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311</v>
      </c>
      <c r="B22" s="7" t="s">
        <v>500</v>
      </c>
      <c r="C22" s="7" t="s">
        <v>10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313</v>
      </c>
      <c r="B23" s="7" t="s">
        <v>501</v>
      </c>
      <c r="C23" s="7" t="s">
        <v>8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314</v>
      </c>
      <c r="B24" s="7" t="s">
        <v>502</v>
      </c>
      <c r="C24" s="7" t="s">
        <v>4</v>
      </c>
      <c r="D24" s="4"/>
      <c r="E24" s="4"/>
      <c r="F24" s="4"/>
      <c r="G24" s="26"/>
      <c r="H24" s="4"/>
      <c r="I24" s="4"/>
    </row>
    <row r="25" spans="1:11" x14ac:dyDescent="0.25">
      <c r="A25" s="24">
        <v>503</v>
      </c>
      <c r="B25" s="7" t="s">
        <v>503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603</v>
      </c>
      <c r="B26" s="7" t="s">
        <v>504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702</v>
      </c>
      <c r="B27" s="7" t="s">
        <v>505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713</v>
      </c>
      <c r="B28" s="7" t="s">
        <v>506</v>
      </c>
      <c r="C28" s="7" t="s">
        <v>8</v>
      </c>
      <c r="D28" s="4"/>
      <c r="E28" s="4"/>
      <c r="F28" s="4"/>
      <c r="G28" s="26"/>
      <c r="H28" s="4"/>
      <c r="I28" s="4"/>
    </row>
    <row r="29" spans="1:11" x14ac:dyDescent="0.25">
      <c r="A29" s="24">
        <v>714</v>
      </c>
      <c r="B29" s="7" t="s">
        <v>507</v>
      </c>
      <c r="C29" s="7" t="s">
        <v>10</v>
      </c>
      <c r="D29" s="4"/>
      <c r="E29" s="4"/>
      <c r="F29" s="4"/>
      <c r="G29" s="26"/>
      <c r="H29" s="4"/>
      <c r="I29" s="4"/>
    </row>
    <row r="30" spans="1:11" x14ac:dyDescent="0.25">
      <c r="A30" s="24">
        <v>715</v>
      </c>
      <c r="B30" s="7" t="s">
        <v>508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716</v>
      </c>
      <c r="B31" s="7" t="s">
        <v>509</v>
      </c>
      <c r="C31" s="7" t="s">
        <v>10</v>
      </c>
      <c r="D31" s="4"/>
      <c r="E31" s="4"/>
      <c r="F31" s="4"/>
      <c r="G31" s="26"/>
      <c r="H31" s="4"/>
      <c r="I31" s="4"/>
    </row>
    <row r="32" spans="1:11" x14ac:dyDescent="0.25">
      <c r="A32" s="24">
        <v>801</v>
      </c>
      <c r="B32" s="7" t="s">
        <v>510</v>
      </c>
      <c r="C32" s="7" t="s">
        <v>4</v>
      </c>
      <c r="D32" s="4"/>
      <c r="E32" s="4"/>
      <c r="F32" s="4"/>
      <c r="G32" s="26"/>
      <c r="H32" s="4"/>
      <c r="I32" s="4"/>
    </row>
    <row r="33" spans="1:9" x14ac:dyDescent="0.25">
      <c r="A33" s="24">
        <v>903</v>
      </c>
      <c r="B33" s="7" t="s">
        <v>511</v>
      </c>
      <c r="C33" s="7" t="s">
        <v>4</v>
      </c>
      <c r="D33" s="4"/>
      <c r="E33" s="4"/>
      <c r="F33" s="4"/>
      <c r="G33" s="26"/>
      <c r="H33" s="4"/>
      <c r="I33" s="4"/>
    </row>
    <row r="34" spans="1:9" x14ac:dyDescent="0.25">
      <c r="A34" s="24">
        <v>912</v>
      </c>
      <c r="B34" s="7" t="s">
        <v>512</v>
      </c>
      <c r="C34" s="7" t="s">
        <v>8</v>
      </c>
      <c r="D34" s="4"/>
      <c r="E34" s="4"/>
      <c r="F34" s="4"/>
      <c r="G34" s="26"/>
      <c r="H34" s="4"/>
      <c r="I34" s="4"/>
    </row>
    <row r="35" spans="1:9" x14ac:dyDescent="0.25">
      <c r="A35" s="24">
        <v>913</v>
      </c>
      <c r="B35" s="7" t="s">
        <v>513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914</v>
      </c>
      <c r="B36" s="7" t="s">
        <v>514</v>
      </c>
      <c r="C36" s="7" t="s">
        <v>10</v>
      </c>
      <c r="D36" s="4"/>
      <c r="E36" s="4"/>
      <c r="F36" s="4"/>
      <c r="G36" s="26"/>
      <c r="H36" s="4"/>
      <c r="I36" s="4"/>
    </row>
    <row r="37" spans="1:9" x14ac:dyDescent="0.25">
      <c r="A37" s="24">
        <v>915</v>
      </c>
      <c r="B37" s="7" t="s">
        <v>515</v>
      </c>
      <c r="C37" s="7" t="s">
        <v>4</v>
      </c>
      <c r="D37" s="4"/>
      <c r="E37" s="4"/>
      <c r="F37" s="4"/>
      <c r="G37" s="26"/>
      <c r="H37" s="4"/>
      <c r="I37" s="4"/>
    </row>
    <row r="38" spans="1:9" x14ac:dyDescent="0.25">
      <c r="A38" s="24">
        <v>916</v>
      </c>
      <c r="B38" s="7" t="s">
        <v>516</v>
      </c>
      <c r="C38" s="7" t="s">
        <v>4</v>
      </c>
      <c r="D38" s="4"/>
      <c r="E38" s="4"/>
      <c r="F38" s="4"/>
      <c r="G38" s="26"/>
      <c r="H38" s="4"/>
      <c r="I38" s="4"/>
    </row>
    <row r="39" spans="1:9" x14ac:dyDescent="0.25">
      <c r="A39" s="24">
        <v>917</v>
      </c>
      <c r="B39" s="7" t="s">
        <v>517</v>
      </c>
      <c r="C39" s="7" t="s">
        <v>4</v>
      </c>
      <c r="D39" s="4"/>
      <c r="E39" s="4"/>
      <c r="F39" s="4"/>
      <c r="G39" s="26"/>
      <c r="H39" s="4"/>
      <c r="I39" s="4"/>
    </row>
    <row r="40" spans="1:9" x14ac:dyDescent="0.25">
      <c r="A40" s="24">
        <v>918</v>
      </c>
      <c r="B40" s="7" t="s">
        <v>518</v>
      </c>
      <c r="C40" s="7" t="s">
        <v>10</v>
      </c>
      <c r="D40" s="4"/>
      <c r="E40" s="4"/>
      <c r="F40" s="4"/>
      <c r="G40" s="26"/>
      <c r="H40" s="4"/>
      <c r="I40" s="4"/>
    </row>
    <row r="41" spans="1:9" x14ac:dyDescent="0.25">
      <c r="A41" s="24">
        <v>919</v>
      </c>
      <c r="B41" s="7" t="s">
        <v>519</v>
      </c>
      <c r="C41" s="7" t="s">
        <v>4</v>
      </c>
      <c r="D41" s="4"/>
      <c r="E41" s="4"/>
      <c r="F41" s="4"/>
      <c r="G41" s="26"/>
      <c r="H41" s="4"/>
      <c r="I41" s="4"/>
    </row>
    <row r="42" spans="1:9" x14ac:dyDescent="0.25">
      <c r="A42" s="24">
        <v>920</v>
      </c>
      <c r="B42" s="7" t="s">
        <v>520</v>
      </c>
      <c r="C42" s="7" t="s">
        <v>8</v>
      </c>
      <c r="D42" s="4"/>
      <c r="E42" s="4"/>
      <c r="F42" s="4"/>
      <c r="G42" s="26"/>
      <c r="H42" s="4"/>
      <c r="I42" s="4"/>
    </row>
    <row r="43" spans="1:9" x14ac:dyDescent="0.25">
      <c r="A43" s="24">
        <v>1001</v>
      </c>
      <c r="B43" s="7" t="s">
        <v>521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1105</v>
      </c>
      <c r="B44" s="7" t="s">
        <v>522</v>
      </c>
      <c r="C44" s="7" t="s">
        <v>4</v>
      </c>
      <c r="D44" s="4"/>
      <c r="E44" s="4"/>
      <c r="F44" s="4"/>
      <c r="G44" s="26"/>
      <c r="H44" s="4"/>
      <c r="I44" s="4"/>
    </row>
    <row r="45" spans="1:9" x14ac:dyDescent="0.25">
      <c r="A45" s="24">
        <v>1301</v>
      </c>
      <c r="B45" s="7" t="s">
        <v>523</v>
      </c>
      <c r="C45" s="7" t="s">
        <v>1429</v>
      </c>
      <c r="D45" s="4"/>
      <c r="E45" s="4"/>
      <c r="F45" s="4"/>
      <c r="G45" s="26"/>
      <c r="H45" s="4"/>
      <c r="I45" s="4"/>
    </row>
    <row r="46" spans="1:9" x14ac:dyDescent="0.25">
      <c r="A46" s="24">
        <v>1406</v>
      </c>
      <c r="B46" s="7" t="s">
        <v>524</v>
      </c>
      <c r="C46" s="7" t="s">
        <v>4</v>
      </c>
      <c r="D46" s="4"/>
      <c r="E46" s="4"/>
      <c r="F46" s="4"/>
      <c r="G46" s="26"/>
      <c r="H46" s="4"/>
      <c r="I46" s="4"/>
    </row>
    <row r="47" spans="1:9" x14ac:dyDescent="0.25">
      <c r="A47" s="24">
        <v>1503</v>
      </c>
      <c r="B47" s="7" t="s">
        <v>525</v>
      </c>
      <c r="C47" s="7" t="s">
        <v>4</v>
      </c>
      <c r="D47" s="4"/>
      <c r="E47" s="4"/>
      <c r="F47" s="4"/>
      <c r="G47" s="26"/>
      <c r="H47" s="4"/>
      <c r="I47" s="4"/>
    </row>
    <row r="48" spans="1:9" x14ac:dyDescent="0.25">
      <c r="A48" s="24">
        <v>1509</v>
      </c>
      <c r="B48" s="7" t="s">
        <v>526</v>
      </c>
      <c r="C48" s="7" t="s">
        <v>8</v>
      </c>
      <c r="D48" s="4"/>
      <c r="E48" s="4"/>
      <c r="F48" s="4"/>
      <c r="G48" s="26"/>
      <c r="H48" s="4"/>
      <c r="I48" s="4"/>
    </row>
    <row r="49" spans="1:9" x14ac:dyDescent="0.25">
      <c r="A49" s="24">
        <v>1510</v>
      </c>
      <c r="B49" s="7" t="s">
        <v>527</v>
      </c>
      <c r="C49" s="7" t="s">
        <v>10</v>
      </c>
      <c r="D49" s="4"/>
      <c r="E49" s="4"/>
      <c r="F49" s="4"/>
      <c r="G49" s="26"/>
      <c r="H49" s="4"/>
      <c r="I49" s="4"/>
    </row>
    <row r="50" spans="1:9" x14ac:dyDescent="0.25">
      <c r="A50" s="24">
        <v>1511</v>
      </c>
      <c r="B50" s="7" t="s">
        <v>528</v>
      </c>
      <c r="C50" s="7" t="s">
        <v>4</v>
      </c>
      <c r="D50" s="4"/>
      <c r="E50" s="4"/>
      <c r="F50" s="4"/>
      <c r="G50" s="26"/>
      <c r="H50" s="4"/>
      <c r="I50" s="4"/>
    </row>
    <row r="51" spans="1:9" x14ac:dyDescent="0.25">
      <c r="A51" s="24">
        <v>1604</v>
      </c>
      <c r="B51" s="7" t="s">
        <v>529</v>
      </c>
      <c r="C51" s="7" t="s">
        <v>4</v>
      </c>
      <c r="D51" s="4"/>
      <c r="E51" s="4"/>
      <c r="F51" s="4"/>
      <c r="G51" s="26"/>
      <c r="H51" s="4"/>
      <c r="I51" s="4"/>
    </row>
    <row r="52" spans="1:9" x14ac:dyDescent="0.25">
      <c r="A52" s="24">
        <v>1801</v>
      </c>
      <c r="B52" s="7" t="s">
        <v>530</v>
      </c>
      <c r="C52" s="7" t="s">
        <v>4</v>
      </c>
      <c r="D52" s="4"/>
      <c r="E52" s="4"/>
      <c r="F52" s="4"/>
      <c r="G52" s="26"/>
      <c r="H52" s="4"/>
      <c r="I52" s="4"/>
    </row>
    <row r="53" spans="1:9" x14ac:dyDescent="0.25">
      <c r="A53" s="24">
        <v>2001</v>
      </c>
      <c r="B53" s="7" t="s">
        <v>531</v>
      </c>
      <c r="C53" s="7" t="s">
        <v>4</v>
      </c>
      <c r="D53" s="4"/>
      <c r="E53" s="4"/>
      <c r="F53" s="4"/>
      <c r="G53" s="26"/>
      <c r="H53" s="4"/>
      <c r="I53" s="4"/>
    </row>
    <row r="54" spans="1:9" x14ac:dyDescent="0.25">
      <c r="A54" s="24">
        <v>2103</v>
      </c>
      <c r="B54" s="7" t="s">
        <v>532</v>
      </c>
      <c r="C54" s="7" t="s">
        <v>4</v>
      </c>
      <c r="D54" s="4"/>
      <c r="E54" s="4"/>
      <c r="F54" s="4"/>
      <c r="G54" s="26"/>
      <c r="H54" s="4"/>
      <c r="I54" s="4"/>
    </row>
    <row r="55" spans="1:9" x14ac:dyDescent="0.25">
      <c r="A55" s="24">
        <v>2107</v>
      </c>
      <c r="B55" s="7" t="s">
        <v>533</v>
      </c>
      <c r="C55" s="7" t="s">
        <v>4</v>
      </c>
      <c r="D55" s="4"/>
      <c r="E55" s="4"/>
      <c r="F55" s="4"/>
      <c r="G55" s="26"/>
      <c r="H55" s="4"/>
      <c r="I55" s="4"/>
    </row>
    <row r="56" spans="1:9" x14ac:dyDescent="0.25">
      <c r="A56" s="24">
        <v>2302</v>
      </c>
      <c r="B56" s="7" t="s">
        <v>172</v>
      </c>
      <c r="C56" s="7" t="s">
        <v>4</v>
      </c>
      <c r="D56" s="4"/>
      <c r="E56" s="4"/>
      <c r="F56" s="4"/>
      <c r="G56" s="26"/>
      <c r="H56" s="4"/>
      <c r="I56" s="4"/>
    </row>
    <row r="57" spans="1:9" x14ac:dyDescent="0.25">
      <c r="A57" s="24">
        <v>2305</v>
      </c>
      <c r="B57" s="7" t="s">
        <v>534</v>
      </c>
      <c r="C57" s="7" t="s">
        <v>10</v>
      </c>
      <c r="D57" s="4"/>
      <c r="E57" s="4"/>
      <c r="F57" s="4"/>
      <c r="G57" s="26"/>
      <c r="H57" s="4"/>
      <c r="I57" s="4"/>
    </row>
    <row r="58" spans="1:9" x14ac:dyDescent="0.25">
      <c r="A58" s="24">
        <v>2306</v>
      </c>
      <c r="B58" s="7" t="s">
        <v>535</v>
      </c>
      <c r="C58" s="7" t="s">
        <v>4</v>
      </c>
      <c r="D58" s="4"/>
      <c r="E58" s="4"/>
      <c r="F58" s="4"/>
      <c r="G58" s="26"/>
      <c r="H58" s="4"/>
      <c r="I58" s="4"/>
    </row>
    <row r="59" spans="1:9" x14ac:dyDescent="0.25">
      <c r="A59" s="24">
        <v>2307</v>
      </c>
      <c r="B59" s="7" t="s">
        <v>536</v>
      </c>
      <c r="C59" s="7" t="s">
        <v>8</v>
      </c>
      <c r="D59" s="4"/>
      <c r="E59" s="4"/>
      <c r="F59" s="4"/>
      <c r="G59" s="26"/>
      <c r="H59" s="4"/>
      <c r="I59" s="4"/>
    </row>
    <row r="60" spans="1:9" x14ac:dyDescent="0.25">
      <c r="A60" s="24">
        <v>2403</v>
      </c>
      <c r="B60" s="7" t="s">
        <v>537</v>
      </c>
      <c r="C60" s="7" t="s">
        <v>4</v>
      </c>
      <c r="D60" s="4"/>
      <c r="E60" s="4"/>
      <c r="F60" s="4"/>
      <c r="G60" s="26"/>
      <c r="H60" s="4"/>
      <c r="I60" s="4"/>
    </row>
    <row r="61" spans="1:9" x14ac:dyDescent="0.25">
      <c r="A61" s="24">
        <v>2404</v>
      </c>
      <c r="B61" s="7" t="s">
        <v>538</v>
      </c>
      <c r="C61" s="7" t="s">
        <v>1430</v>
      </c>
      <c r="D61" s="4"/>
      <c r="E61" s="4"/>
      <c r="F61" s="4"/>
      <c r="G61" s="26"/>
      <c r="H61" s="4"/>
      <c r="I61" s="4"/>
    </row>
    <row r="62" spans="1:9" x14ac:dyDescent="0.25">
      <c r="A62" s="24">
        <v>2503</v>
      </c>
      <c r="B62" s="7" t="s">
        <v>539</v>
      </c>
      <c r="C62" s="7" t="s">
        <v>8</v>
      </c>
      <c r="D62" s="4"/>
      <c r="E62" s="4"/>
      <c r="F62" s="4"/>
      <c r="G62" s="26"/>
      <c r="H62" s="4"/>
      <c r="I62" s="4"/>
    </row>
    <row r="63" spans="1:9" x14ac:dyDescent="0.25">
      <c r="A63" s="24">
        <v>2504</v>
      </c>
      <c r="B63" s="7" t="s">
        <v>540</v>
      </c>
      <c r="C63" s="7" t="s">
        <v>4</v>
      </c>
      <c r="D63" s="4"/>
      <c r="E63" s="4"/>
      <c r="F63" s="4"/>
      <c r="G63" s="26"/>
      <c r="H63" s="4"/>
      <c r="I63" s="4"/>
    </row>
    <row r="64" spans="1:9" x14ac:dyDescent="0.25">
      <c r="A64" s="24">
        <v>2525</v>
      </c>
      <c r="B64" s="7" t="s">
        <v>541</v>
      </c>
      <c r="C64" s="7" t="s">
        <v>10</v>
      </c>
      <c r="D64" s="4"/>
      <c r="E64" s="4"/>
      <c r="F64" s="4"/>
      <c r="G64" s="26"/>
      <c r="H64" s="4"/>
      <c r="I64" s="4"/>
    </row>
    <row r="65" spans="1:9" x14ac:dyDescent="0.25">
      <c r="A65" s="24">
        <v>2606</v>
      </c>
      <c r="B65" s="7" t="s">
        <v>542</v>
      </c>
      <c r="C65" s="7" t="s">
        <v>10</v>
      </c>
      <c r="D65" s="4"/>
      <c r="E65" s="4"/>
      <c r="F65" s="4"/>
      <c r="G65" s="26"/>
      <c r="H65" s="4"/>
      <c r="I65" s="4"/>
    </row>
    <row r="66" spans="1:9" x14ac:dyDescent="0.25">
      <c r="A66" s="24">
        <v>2607</v>
      </c>
      <c r="B66" s="7" t="s">
        <v>543</v>
      </c>
      <c r="C66" s="7" t="s">
        <v>4</v>
      </c>
      <c r="D66" s="4"/>
      <c r="E66" s="4"/>
      <c r="F66" s="4"/>
      <c r="G66" s="26"/>
      <c r="H66" s="4"/>
      <c r="I66" s="4"/>
    </row>
    <row r="67" spans="1:9" x14ac:dyDescent="0.25">
      <c r="A67" s="24">
        <v>2610</v>
      </c>
      <c r="B67" s="7" t="s">
        <v>544</v>
      </c>
      <c r="C67" s="7" t="s">
        <v>8</v>
      </c>
      <c r="D67" s="4"/>
      <c r="E67" s="4"/>
      <c r="F67" s="4"/>
      <c r="G67" s="26"/>
      <c r="H67" s="4"/>
      <c r="I67" s="4"/>
    </row>
    <row r="68" spans="1:9" x14ac:dyDescent="0.25">
      <c r="A68" s="27">
        <v>2611</v>
      </c>
      <c r="B68" s="28" t="s">
        <v>545</v>
      </c>
      <c r="C68" s="28" t="s">
        <v>4</v>
      </c>
      <c r="D68" s="29"/>
      <c r="E68" s="29"/>
      <c r="F68" s="29"/>
      <c r="G68" s="30"/>
      <c r="H68" s="29"/>
      <c r="I68" s="29"/>
    </row>
    <row r="69" spans="1:9" x14ac:dyDescent="0.25">
      <c r="A69" s="27" t="s">
        <v>1428</v>
      </c>
      <c r="B69" s="28">
        <f>SUBTOTAL(103,Table15[School Name])</f>
        <v>67</v>
      </c>
      <c r="C69" s="28"/>
      <c r="D69" s="29">
        <f>SUBTOTAL(102,Table15[Assigned SRO])</f>
        <v>0</v>
      </c>
      <c r="E69" s="29">
        <f>COUNTIF(E2:E68,"Yes")</f>
        <v>0</v>
      </c>
      <c r="F69" s="29">
        <f>COUNTIF(F2:F68,"Yes")</f>
        <v>0</v>
      </c>
      <c r="G69" s="30">
        <f>COUNTIF(G2:G68,"Yes")</f>
        <v>0</v>
      </c>
      <c r="H69" s="29"/>
      <c r="I69" s="29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68" xr:uid="{6A1333E6-AB70-40EC-9225-83D5B3EF1A65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68" xr:uid="{0D2A2453-F8BA-44C7-B629-701CCC8615D6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68" xr:uid="{FD60E022-92A3-4390-98BD-786B9DD41DEB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68" xr:uid="{BE8C0291-CEE1-4EA3-BDC7-5608B7316E2B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68" xr:uid="{947BB04C-360D-4254-B0F4-162A5F62911F}"/>
    <dataValidation allowBlank="1" showInputMessage="1" showErrorMessage="1" errorTitle="Error" error="This must be the names of the SSEs." prompt="Write the names of the School Security Employees. " sqref="I2:I68" xr:uid="{2BE4CE9E-0237-4AA7-9525-7B6A0542EB11}"/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941C-3359-45DE-9DB0-D694DE4673AD}">
  <dimension ref="A1:K25"/>
  <sheetViews>
    <sheetView workbookViewId="0">
      <selection activeCell="J5" sqref="J5"/>
    </sheetView>
  </sheetViews>
  <sheetFormatPr defaultColWidth="9.140625" defaultRowHeight="15" x14ac:dyDescent="0.25"/>
  <cols>
    <col min="1" max="1" width="17.140625" customWidth="1"/>
    <col min="2" max="2" width="25.8554687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36" t="s">
        <v>1411</v>
      </c>
      <c r="F1" s="22" t="s">
        <v>1412</v>
      </c>
      <c r="G1" s="32" t="s">
        <v>1424</v>
      </c>
      <c r="H1" s="22" t="s">
        <v>1434</v>
      </c>
      <c r="I1" s="43" t="s">
        <v>1435</v>
      </c>
    </row>
    <row r="2" spans="1:11" ht="17.25" x14ac:dyDescent="0.25">
      <c r="A2" s="24">
        <v>202</v>
      </c>
      <c r="B2" s="7" t="s">
        <v>546</v>
      </c>
      <c r="C2" s="7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301</v>
      </c>
      <c r="B3" s="7" t="s">
        <v>547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501</v>
      </c>
      <c r="B4" s="7" t="s">
        <v>548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511</v>
      </c>
      <c r="B5" s="7" t="s">
        <v>549</v>
      </c>
      <c r="C5" s="7" t="s">
        <v>10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512</v>
      </c>
      <c r="B6" s="7" t="s">
        <v>550</v>
      </c>
      <c r="C6" s="7" t="s">
        <v>8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707</v>
      </c>
      <c r="B7" s="7" t="s">
        <v>551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708</v>
      </c>
      <c r="B8" s="7" t="s">
        <v>552</v>
      </c>
      <c r="C8" s="7" t="s">
        <v>10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709</v>
      </c>
      <c r="B9" s="7" t="s">
        <v>553</v>
      </c>
      <c r="C9" s="7" t="s">
        <v>8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710</v>
      </c>
      <c r="B10" s="7" t="s">
        <v>554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812</v>
      </c>
      <c r="B11" s="7" t="s">
        <v>555</v>
      </c>
      <c r="C11" s="7" t="s">
        <v>1429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904</v>
      </c>
      <c r="B12" s="7" t="s">
        <v>556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7">
        <v>1408</v>
      </c>
      <c r="B13" s="28" t="s">
        <v>557</v>
      </c>
      <c r="C13" s="28" t="s">
        <v>4</v>
      </c>
      <c r="D13" s="29"/>
      <c r="E13" s="29"/>
      <c r="F13" s="29"/>
      <c r="G13" s="30"/>
      <c r="H13" s="29"/>
      <c r="I13" s="29"/>
      <c r="K13" s="14" t="s">
        <v>1406</v>
      </c>
    </row>
    <row r="14" spans="1:11" x14ac:dyDescent="0.25">
      <c r="A14" s="27" t="s">
        <v>1428</v>
      </c>
      <c r="B14" s="28">
        <f>SUBTOTAL(103,Table14[School Name])</f>
        <v>12</v>
      </c>
      <c r="C14" s="28"/>
      <c r="D14" s="29">
        <f>SUBTOTAL(102,Table14[Assigned SRO])</f>
        <v>0</v>
      </c>
      <c r="E14" s="29">
        <f>COUNTIF(E2:E13,"Yes")</f>
        <v>0</v>
      </c>
      <c r="F14" s="29">
        <f>COUNTIF(F2:F13,"Yes")</f>
        <v>0</v>
      </c>
      <c r="G14" s="30">
        <f>COUNTIF(G2:G13,"Yes")</f>
        <v>0</v>
      </c>
      <c r="H14" s="29"/>
      <c r="I14" s="29"/>
      <c r="K14" s="14"/>
    </row>
    <row r="15" spans="1:11" ht="30" x14ac:dyDescent="0.25">
      <c r="K15" s="15" t="s">
        <v>1418</v>
      </c>
    </row>
    <row r="16" spans="1:11" x14ac:dyDescent="0.25"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13" xr:uid="{A2001166-D9EB-41EF-B944-181CAE9EBCA1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3" xr:uid="{FE0B8B3E-3F46-4EDD-9A5F-E6F1E2561ED7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13" xr:uid="{906D0362-632F-49BD-8E9E-00BB50CDF672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3" xr:uid="{CD71F190-FEC1-48AD-A978-C8D09629FF01}">
      <formula1>2</formula1>
      <formula2>3</formula2>
    </dataValidation>
    <dataValidation allowBlank="1" showInputMessage="1" showErrorMessage="1" errorTitle="Error" error="This must be the names of the SROs. " prompt="Write the names of the School Resource Officers." sqref="H2:H13" xr:uid="{2564BB36-AF29-43ED-8842-97CE014D4937}"/>
    <dataValidation allowBlank="1" showInputMessage="1" showErrorMessage="1" errorTitle="Error" error="This must be the names of the SSEs." prompt="Write the names of the School Security Employees." sqref="I2:I13" xr:uid="{92637151-2986-4A5F-8CE5-2B91008D1E78}"/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396D-2840-4A0D-828E-B084A703F71E}">
  <dimension ref="A1:K56"/>
  <sheetViews>
    <sheetView topLeftCell="G1" workbookViewId="0">
      <selection activeCell="J10" sqref="J10"/>
    </sheetView>
  </sheetViews>
  <sheetFormatPr defaultColWidth="9.140625" defaultRowHeight="15" x14ac:dyDescent="0.25"/>
  <cols>
    <col min="1" max="1" width="17.140625" customWidth="1"/>
    <col min="2" max="2" width="35.57031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1434</v>
      </c>
      <c r="I1" s="11" t="s">
        <v>1435</v>
      </c>
    </row>
    <row r="2" spans="1:11" ht="17.25" x14ac:dyDescent="0.25">
      <c r="A2" s="24">
        <v>113</v>
      </c>
      <c r="B2" s="7" t="s">
        <v>558</v>
      </c>
      <c r="C2" s="7" t="s">
        <v>4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115</v>
      </c>
      <c r="B3" s="7" t="s">
        <v>559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120</v>
      </c>
      <c r="B4" s="7" t="s">
        <v>560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121</v>
      </c>
      <c r="B5" s="7" t="s">
        <v>561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123</v>
      </c>
      <c r="B6" s="7" t="s">
        <v>562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125</v>
      </c>
      <c r="B7" s="7" t="s">
        <v>563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131</v>
      </c>
      <c r="B8" s="7" t="s">
        <v>564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137</v>
      </c>
      <c r="B9" s="7" t="s">
        <v>565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140</v>
      </c>
      <c r="B10" s="7" t="s">
        <v>566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143</v>
      </c>
      <c r="B11" s="7" t="s">
        <v>567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176</v>
      </c>
      <c r="B12" s="7" t="s">
        <v>568</v>
      </c>
      <c r="C12" s="7" t="s">
        <v>8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177</v>
      </c>
      <c r="B13" s="7" t="s">
        <v>569</v>
      </c>
      <c r="C13" s="7" t="s">
        <v>10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181</v>
      </c>
      <c r="B14" s="7" t="s">
        <v>570</v>
      </c>
      <c r="C14" s="7" t="s">
        <v>8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184</v>
      </c>
      <c r="B15" s="7" t="s">
        <v>571</v>
      </c>
      <c r="C15" s="7" t="s">
        <v>10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187</v>
      </c>
      <c r="B16" s="7" t="s">
        <v>572</v>
      </c>
      <c r="C16" s="7" t="s">
        <v>8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188</v>
      </c>
      <c r="B17" s="7" t="s">
        <v>573</v>
      </c>
      <c r="C17" s="7" t="s">
        <v>10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211</v>
      </c>
      <c r="B18" s="7" t="s">
        <v>574</v>
      </c>
      <c r="C18" s="7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212</v>
      </c>
      <c r="B19" s="7" t="s">
        <v>575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230</v>
      </c>
      <c r="B20" s="7" t="s">
        <v>576</v>
      </c>
      <c r="C20" s="7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265</v>
      </c>
      <c r="B21" s="7" t="s">
        <v>577</v>
      </c>
      <c r="C21" s="7" t="s">
        <v>10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270</v>
      </c>
      <c r="B22" s="7" t="s">
        <v>578</v>
      </c>
      <c r="C22" s="7" t="s">
        <v>8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292</v>
      </c>
      <c r="B23" s="7" t="s">
        <v>579</v>
      </c>
      <c r="C23" s="7" t="s">
        <v>1432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304</v>
      </c>
      <c r="B24" s="7" t="s">
        <v>580</v>
      </c>
      <c r="C24" s="7" t="s">
        <v>8</v>
      </c>
      <c r="D24" s="4"/>
      <c r="E24" s="4"/>
      <c r="F24" s="4"/>
      <c r="G24" s="26"/>
      <c r="H24" s="4"/>
      <c r="I24" s="4"/>
    </row>
    <row r="25" spans="1:11" x14ac:dyDescent="0.25">
      <c r="A25" s="24">
        <v>314</v>
      </c>
      <c r="B25" s="7" t="s">
        <v>18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316</v>
      </c>
      <c r="B26" s="7" t="s">
        <v>581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326</v>
      </c>
      <c r="B27" s="7" t="s">
        <v>582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327</v>
      </c>
      <c r="B28" s="7" t="s">
        <v>583</v>
      </c>
      <c r="C28" s="7" t="s">
        <v>4</v>
      </c>
      <c r="D28" s="4"/>
      <c r="E28" s="4"/>
      <c r="F28" s="4"/>
      <c r="G28" s="26"/>
      <c r="H28" s="4"/>
      <c r="I28" s="4"/>
    </row>
    <row r="29" spans="1:11" x14ac:dyDescent="0.25">
      <c r="A29" s="24">
        <v>328</v>
      </c>
      <c r="B29" s="7" t="s">
        <v>584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4">
        <v>329</v>
      </c>
      <c r="B30" s="7" t="s">
        <v>585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333</v>
      </c>
      <c r="B31" s="7" t="s">
        <v>586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335</v>
      </c>
      <c r="B32" s="7" t="s">
        <v>587</v>
      </c>
      <c r="C32" s="7" t="s">
        <v>4</v>
      </c>
      <c r="D32" s="4"/>
      <c r="E32" s="4"/>
      <c r="F32" s="4"/>
      <c r="G32" s="26"/>
      <c r="H32" s="4"/>
      <c r="I32" s="4"/>
    </row>
    <row r="33" spans="1:9" x14ac:dyDescent="0.25">
      <c r="A33" s="24">
        <v>345</v>
      </c>
      <c r="B33" s="7" t="s">
        <v>588</v>
      </c>
      <c r="C33" s="7" t="s">
        <v>4</v>
      </c>
      <c r="D33" s="4"/>
      <c r="E33" s="4"/>
      <c r="F33" s="4"/>
      <c r="G33" s="26"/>
      <c r="H33" s="4"/>
      <c r="I33" s="4"/>
    </row>
    <row r="34" spans="1:9" x14ac:dyDescent="0.25">
      <c r="A34" s="24">
        <v>348</v>
      </c>
      <c r="B34" s="7" t="s">
        <v>589</v>
      </c>
      <c r="C34" s="7" t="s">
        <v>4</v>
      </c>
      <c r="D34" s="4"/>
      <c r="E34" s="4"/>
      <c r="F34" s="4"/>
      <c r="G34" s="26"/>
      <c r="H34" s="4"/>
      <c r="I34" s="4"/>
    </row>
    <row r="35" spans="1:9" x14ac:dyDescent="0.25">
      <c r="A35" s="24">
        <v>349</v>
      </c>
      <c r="B35" s="7" t="s">
        <v>590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372</v>
      </c>
      <c r="B36" s="7" t="s">
        <v>591</v>
      </c>
      <c r="C36" s="7" t="s">
        <v>10</v>
      </c>
      <c r="D36" s="4"/>
      <c r="E36" s="4"/>
      <c r="F36" s="4"/>
      <c r="G36" s="26"/>
      <c r="H36" s="4"/>
      <c r="I36" s="4"/>
    </row>
    <row r="37" spans="1:9" x14ac:dyDescent="0.25">
      <c r="A37" s="24">
        <v>373</v>
      </c>
      <c r="B37" s="7" t="s">
        <v>592</v>
      </c>
      <c r="C37" s="7" t="s">
        <v>8</v>
      </c>
      <c r="D37" s="4"/>
      <c r="E37" s="4"/>
      <c r="F37" s="4"/>
      <c r="G37" s="26"/>
      <c r="H37" s="4"/>
      <c r="I37" s="4"/>
    </row>
    <row r="38" spans="1:9" x14ac:dyDescent="0.25">
      <c r="A38" s="24">
        <v>374</v>
      </c>
      <c r="B38" s="7" t="s">
        <v>593</v>
      </c>
      <c r="C38" s="7" t="s">
        <v>10</v>
      </c>
      <c r="D38" s="4"/>
      <c r="E38" s="4"/>
      <c r="F38" s="4"/>
      <c r="G38" s="26"/>
      <c r="H38" s="4"/>
      <c r="I38" s="4"/>
    </row>
    <row r="39" spans="1:9" x14ac:dyDescent="0.25">
      <c r="A39" s="24">
        <v>382</v>
      </c>
      <c r="B39" s="7" t="s">
        <v>594</v>
      </c>
      <c r="C39" s="7" t="s">
        <v>8</v>
      </c>
      <c r="D39" s="4"/>
      <c r="E39" s="4"/>
      <c r="F39" s="4"/>
      <c r="G39" s="26"/>
      <c r="H39" s="4"/>
      <c r="I39" s="4"/>
    </row>
    <row r="40" spans="1:9" x14ac:dyDescent="0.25">
      <c r="A40" s="24">
        <v>385</v>
      </c>
      <c r="B40" s="7" t="s">
        <v>595</v>
      </c>
      <c r="C40" s="7" t="s">
        <v>8</v>
      </c>
      <c r="D40" s="4"/>
      <c r="E40" s="4"/>
      <c r="F40" s="4"/>
      <c r="G40" s="26"/>
      <c r="H40" s="4"/>
      <c r="I40" s="4"/>
    </row>
    <row r="41" spans="1:9" x14ac:dyDescent="0.25">
      <c r="A41" s="24">
        <v>386</v>
      </c>
      <c r="B41" s="7" t="s">
        <v>596</v>
      </c>
      <c r="C41" s="7" t="s">
        <v>10</v>
      </c>
      <c r="D41" s="4"/>
      <c r="E41" s="4"/>
      <c r="F41" s="4"/>
      <c r="G41" s="26"/>
      <c r="H41" s="4"/>
      <c r="I41" s="4"/>
    </row>
    <row r="42" spans="1:9" x14ac:dyDescent="0.25">
      <c r="A42" s="24">
        <v>391</v>
      </c>
      <c r="B42" s="7" t="s">
        <v>597</v>
      </c>
      <c r="C42" s="7" t="s">
        <v>1430</v>
      </c>
      <c r="D42" s="4"/>
      <c r="E42" s="4"/>
      <c r="F42" s="4"/>
      <c r="G42" s="26"/>
      <c r="H42" s="4"/>
      <c r="I42" s="4"/>
    </row>
    <row r="43" spans="1:9" x14ac:dyDescent="0.25">
      <c r="A43" s="24">
        <v>436</v>
      </c>
      <c r="B43" s="7" t="s">
        <v>598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441</v>
      </c>
      <c r="B44" s="7" t="s">
        <v>599</v>
      </c>
      <c r="C44" s="7" t="s">
        <v>4</v>
      </c>
      <c r="D44" s="4"/>
      <c r="E44" s="4"/>
      <c r="F44" s="4"/>
      <c r="G44" s="26"/>
      <c r="H44" s="4"/>
      <c r="I44" s="4"/>
    </row>
    <row r="45" spans="1:9" x14ac:dyDescent="0.25">
      <c r="A45" s="24">
        <v>447</v>
      </c>
      <c r="B45" s="7" t="s">
        <v>600</v>
      </c>
      <c r="C45" s="7" t="s">
        <v>4</v>
      </c>
      <c r="D45" s="4"/>
      <c r="E45" s="4"/>
      <c r="F45" s="4"/>
      <c r="G45" s="26"/>
      <c r="H45" s="4"/>
      <c r="I45" s="4"/>
    </row>
    <row r="46" spans="1:9" x14ac:dyDescent="0.25">
      <c r="A46" s="24">
        <v>518</v>
      </c>
      <c r="B46" s="7" t="s">
        <v>601</v>
      </c>
      <c r="C46" s="7" t="s">
        <v>4</v>
      </c>
      <c r="D46" s="4"/>
      <c r="E46" s="4"/>
      <c r="F46" s="4"/>
      <c r="G46" s="26"/>
      <c r="H46" s="4"/>
      <c r="I46" s="4"/>
    </row>
    <row r="47" spans="1:9" x14ac:dyDescent="0.25">
      <c r="A47" s="24">
        <v>522</v>
      </c>
      <c r="B47" s="7" t="s">
        <v>602</v>
      </c>
      <c r="C47" s="7" t="s">
        <v>4</v>
      </c>
      <c r="D47" s="4"/>
      <c r="E47" s="4"/>
      <c r="F47" s="4"/>
      <c r="G47" s="26"/>
      <c r="H47" s="4"/>
      <c r="I47" s="4"/>
    </row>
    <row r="48" spans="1:9" x14ac:dyDescent="0.25">
      <c r="A48" s="24">
        <v>544</v>
      </c>
      <c r="B48" s="7" t="s">
        <v>603</v>
      </c>
      <c r="C48" s="7" t="s">
        <v>4</v>
      </c>
      <c r="D48" s="4"/>
      <c r="E48" s="4"/>
      <c r="F48" s="4"/>
      <c r="G48" s="26"/>
      <c r="H48" s="4"/>
      <c r="I48" s="4"/>
    </row>
    <row r="49" spans="1:9" x14ac:dyDescent="0.25">
      <c r="A49" s="24">
        <v>580</v>
      </c>
      <c r="B49" s="7" t="s">
        <v>604</v>
      </c>
      <c r="C49" s="7" t="s">
        <v>8</v>
      </c>
      <c r="D49" s="4"/>
      <c r="E49" s="4"/>
      <c r="F49" s="4"/>
      <c r="G49" s="26"/>
      <c r="H49" s="4"/>
      <c r="I49" s="4"/>
    </row>
    <row r="50" spans="1:9" x14ac:dyDescent="0.25">
      <c r="A50" s="24">
        <v>583</v>
      </c>
      <c r="B50" s="7" t="s">
        <v>605</v>
      </c>
      <c r="C50" s="7" t="s">
        <v>10</v>
      </c>
      <c r="D50" s="4"/>
      <c r="E50" s="4"/>
      <c r="F50" s="4"/>
      <c r="G50" s="26"/>
      <c r="H50" s="4"/>
      <c r="I50" s="4"/>
    </row>
    <row r="51" spans="1:9" x14ac:dyDescent="0.25">
      <c r="A51" s="24">
        <v>632</v>
      </c>
      <c r="B51" s="7" t="s">
        <v>606</v>
      </c>
      <c r="C51" s="7" t="s">
        <v>4</v>
      </c>
      <c r="D51" s="4"/>
      <c r="E51" s="4"/>
      <c r="F51" s="4"/>
      <c r="G51" s="26"/>
      <c r="H51" s="4"/>
      <c r="I51" s="4"/>
    </row>
    <row r="52" spans="1:9" x14ac:dyDescent="0.25">
      <c r="A52" s="24">
        <v>638</v>
      </c>
      <c r="B52" s="7" t="s">
        <v>607</v>
      </c>
      <c r="C52" s="7" t="s">
        <v>4</v>
      </c>
      <c r="D52" s="4"/>
      <c r="E52" s="4"/>
      <c r="F52" s="4"/>
      <c r="G52" s="26"/>
      <c r="H52" s="4"/>
      <c r="I52" s="4"/>
    </row>
    <row r="53" spans="1:9" x14ac:dyDescent="0.25">
      <c r="A53" s="24">
        <v>639</v>
      </c>
      <c r="B53" s="7" t="s">
        <v>608</v>
      </c>
      <c r="C53" s="7" t="s">
        <v>4</v>
      </c>
      <c r="D53" s="4"/>
      <c r="E53" s="4"/>
      <c r="F53" s="4"/>
      <c r="G53" s="26"/>
      <c r="H53" s="4"/>
      <c r="I53" s="4"/>
    </row>
    <row r="54" spans="1:9" x14ac:dyDescent="0.25">
      <c r="A54" s="24">
        <v>678</v>
      </c>
      <c r="B54" s="7" t="s">
        <v>609</v>
      </c>
      <c r="C54" s="7" t="s">
        <v>8</v>
      </c>
      <c r="D54" s="4"/>
      <c r="E54" s="4"/>
      <c r="F54" s="4"/>
      <c r="G54" s="26"/>
      <c r="H54" s="4"/>
      <c r="I54" s="4"/>
    </row>
    <row r="55" spans="1:9" x14ac:dyDescent="0.25">
      <c r="A55" s="27">
        <v>679</v>
      </c>
      <c r="B55" s="28" t="s">
        <v>610</v>
      </c>
      <c r="C55" s="28" t="s">
        <v>10</v>
      </c>
      <c r="D55" s="29"/>
      <c r="E55" s="29"/>
      <c r="F55" s="29"/>
      <c r="G55" s="30"/>
      <c r="H55" s="29"/>
      <c r="I55" s="29"/>
    </row>
    <row r="56" spans="1:9" x14ac:dyDescent="0.25">
      <c r="A56" s="6" t="s">
        <v>1428</v>
      </c>
      <c r="B56" s="7">
        <f>SUBTOTAL(103,Table13[School Name])</f>
        <v>54</v>
      </c>
      <c r="C56" s="7"/>
      <c r="D56" s="4">
        <f>SUBTOTAL(102,Table13[Assigned SRO])</f>
        <v>0</v>
      </c>
      <c r="E56" s="4">
        <f>COUNTIF(E2:E55,"Yes")</f>
        <v>0</v>
      </c>
      <c r="F56" s="4">
        <f>COUNTIF(F2:F55,"Yes")</f>
        <v>0</v>
      </c>
      <c r="G56" s="4">
        <f>COUNTIF(G2:G55,"Yes")</f>
        <v>0</v>
      </c>
      <c r="H56" s="29"/>
      <c r="I56" s="29"/>
    </row>
  </sheetData>
  <dataValidations count="6">
    <dataValidation type="whole" operator="greaterThanOrEqual" allowBlank="1" showInputMessage="1" showErrorMessage="1" errorTitle="Error" error="This must be the number of Full Time Assigned SROs." prompt="This must be a number." sqref="D2:D55" xr:uid="{32192F78-C4C5-4089-8E6D-D255092A6395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" sqref="F2:F55" xr:uid="{D2FBEE34-F081-4B92-BD7F-C4224047DDC8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" sqref="E2:E55" xr:uid="{86D76AB3-44A5-41A6-A023-552FE3A6AF57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" sqref="G2:G55" xr:uid="{D01B3F14-72C7-438F-8F9B-8C8C125DCDEF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55" xr:uid="{2B41D12E-AB82-49F1-BFC4-3CA17E16958A}"/>
    <dataValidation allowBlank="1" showInputMessage="1" showErrorMessage="1" errorTitle="Error" error="This must be the names of the SSEs." prompt="Write the names of the School Security Employees." sqref="I2:I55" xr:uid="{9D73DFFD-1C5C-416D-A72A-8A690EF0B1F1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39D1-1242-4867-9231-556A3D41FB62}">
  <dimension ref="A1:K78"/>
  <sheetViews>
    <sheetView workbookViewId="0">
      <selection activeCell="J4" sqref="J4"/>
    </sheetView>
  </sheetViews>
  <sheetFormatPr defaultColWidth="9.140625" defaultRowHeight="15" x14ac:dyDescent="0.25"/>
  <cols>
    <col min="1" max="1" width="17.140625" customWidth="1"/>
    <col min="2" max="2" width="33.1406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1434</v>
      </c>
      <c r="I1" s="11" t="s">
        <v>1435</v>
      </c>
    </row>
    <row r="2" spans="1:11" ht="17.25" x14ac:dyDescent="0.25">
      <c r="A2" s="24">
        <v>80</v>
      </c>
      <c r="B2" s="7" t="s">
        <v>611</v>
      </c>
      <c r="C2" s="7" t="s">
        <v>1432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101</v>
      </c>
      <c r="B3" s="7" t="s">
        <v>612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103</v>
      </c>
      <c r="B4" s="7" t="s">
        <v>613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104</v>
      </c>
      <c r="B5" s="7" t="s">
        <v>614</v>
      </c>
      <c r="C5" s="7" t="s">
        <v>10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105</v>
      </c>
      <c r="B6" s="7" t="s">
        <v>615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106</v>
      </c>
      <c r="B7" s="7" t="s">
        <v>616</v>
      </c>
      <c r="C7" s="7" t="s">
        <v>10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107</v>
      </c>
      <c r="B8" s="7" t="s">
        <v>617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108</v>
      </c>
      <c r="B9" s="7" t="s">
        <v>618</v>
      </c>
      <c r="C9" s="7" t="s">
        <v>10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109</v>
      </c>
      <c r="B10" s="7" t="s">
        <v>619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110</v>
      </c>
      <c r="B11" s="7" t="s">
        <v>620</v>
      </c>
      <c r="C11" s="7" t="s">
        <v>10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202</v>
      </c>
      <c r="B12" s="7" t="s">
        <v>621</v>
      </c>
      <c r="C12" s="7" t="s">
        <v>10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203</v>
      </c>
      <c r="B13" s="7" t="s">
        <v>622</v>
      </c>
      <c r="C13" s="7" t="s">
        <v>8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204</v>
      </c>
      <c r="B14" s="7" t="s">
        <v>623</v>
      </c>
      <c r="C14" s="7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207</v>
      </c>
      <c r="B15" s="7" t="s">
        <v>624</v>
      </c>
      <c r="C15" s="7" t="s">
        <v>8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208</v>
      </c>
      <c r="B16" s="7" t="s">
        <v>625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209</v>
      </c>
      <c r="B17" s="7" t="s">
        <v>626</v>
      </c>
      <c r="C17" s="7" t="s">
        <v>10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210</v>
      </c>
      <c r="B18" s="7" t="s">
        <v>627</v>
      </c>
      <c r="C18" s="7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211</v>
      </c>
      <c r="B19" s="7" t="s">
        <v>628</v>
      </c>
      <c r="C19" s="7" t="s">
        <v>10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213</v>
      </c>
      <c r="B20" s="7" t="s">
        <v>629</v>
      </c>
      <c r="C20" s="7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214</v>
      </c>
      <c r="B21" s="7" t="s">
        <v>630</v>
      </c>
      <c r="C21" s="7" t="s">
        <v>8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215</v>
      </c>
      <c r="B22" s="7" t="s">
        <v>631</v>
      </c>
      <c r="C22" s="7" t="s">
        <v>4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216</v>
      </c>
      <c r="B23" s="7" t="s">
        <v>632</v>
      </c>
      <c r="C23" s="7" t="s">
        <v>10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217</v>
      </c>
      <c r="B24" s="7" t="s">
        <v>633</v>
      </c>
      <c r="C24" s="7" t="s">
        <v>4</v>
      </c>
      <c r="D24" s="4"/>
      <c r="E24" s="4"/>
      <c r="F24" s="4"/>
      <c r="G24" s="26"/>
      <c r="H24" s="4"/>
      <c r="I24" s="4"/>
    </row>
    <row r="25" spans="1:11" x14ac:dyDescent="0.25">
      <c r="A25" s="24">
        <v>218</v>
      </c>
      <c r="B25" s="7" t="s">
        <v>634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219</v>
      </c>
      <c r="B26" s="7" t="s">
        <v>635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302</v>
      </c>
      <c r="B27" s="7" t="s">
        <v>636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303</v>
      </c>
      <c r="B28" s="7" t="s">
        <v>637</v>
      </c>
      <c r="C28" s="7" t="s">
        <v>1431</v>
      </c>
      <c r="D28" s="4"/>
      <c r="E28" s="4"/>
      <c r="F28" s="4"/>
      <c r="G28" s="26"/>
      <c r="H28" s="4"/>
      <c r="I28" s="4"/>
    </row>
    <row r="29" spans="1:11" x14ac:dyDescent="0.25">
      <c r="A29" s="24">
        <v>304</v>
      </c>
      <c r="B29" s="7" t="s">
        <v>638</v>
      </c>
      <c r="C29" s="7" t="s">
        <v>10</v>
      </c>
      <c r="D29" s="4"/>
      <c r="E29" s="4"/>
      <c r="F29" s="4"/>
      <c r="G29" s="26"/>
      <c r="H29" s="4"/>
      <c r="I29" s="4"/>
    </row>
    <row r="30" spans="1:11" x14ac:dyDescent="0.25">
      <c r="A30" s="24">
        <v>305</v>
      </c>
      <c r="B30" s="7" t="s">
        <v>639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306</v>
      </c>
      <c r="B31" s="7" t="s">
        <v>640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307</v>
      </c>
      <c r="B32" s="7" t="s">
        <v>641</v>
      </c>
      <c r="C32" s="7" t="s">
        <v>10</v>
      </c>
      <c r="D32" s="4"/>
      <c r="E32" s="4"/>
      <c r="F32" s="4"/>
      <c r="G32" s="26"/>
      <c r="H32" s="4"/>
      <c r="I32" s="4"/>
    </row>
    <row r="33" spans="1:9" x14ac:dyDescent="0.25">
      <c r="A33" s="24">
        <v>308</v>
      </c>
      <c r="B33" s="7" t="s">
        <v>642</v>
      </c>
      <c r="C33" s="7" t="s">
        <v>8</v>
      </c>
      <c r="D33" s="4"/>
      <c r="E33" s="4"/>
      <c r="F33" s="4"/>
      <c r="G33" s="26"/>
      <c r="H33" s="4"/>
      <c r="I33" s="4"/>
    </row>
    <row r="34" spans="1:9" x14ac:dyDescent="0.25">
      <c r="A34" s="24">
        <v>404</v>
      </c>
      <c r="B34" s="7" t="s">
        <v>643</v>
      </c>
      <c r="C34" s="7" t="s">
        <v>8</v>
      </c>
      <c r="D34" s="4"/>
      <c r="E34" s="4"/>
      <c r="F34" s="4"/>
      <c r="G34" s="26"/>
      <c r="H34" s="4"/>
      <c r="I34" s="4"/>
    </row>
    <row r="35" spans="1:9" x14ac:dyDescent="0.25">
      <c r="A35" s="24">
        <v>405</v>
      </c>
      <c r="B35" s="7" t="s">
        <v>644</v>
      </c>
      <c r="C35" s="7" t="s">
        <v>10</v>
      </c>
      <c r="D35" s="4"/>
      <c r="E35" s="4"/>
      <c r="F35" s="4"/>
      <c r="G35" s="26"/>
      <c r="H35" s="4"/>
      <c r="I35" s="4"/>
    </row>
    <row r="36" spans="1:9" x14ac:dyDescent="0.25">
      <c r="A36" s="24">
        <v>406</v>
      </c>
      <c r="B36" s="7" t="s">
        <v>645</v>
      </c>
      <c r="C36" s="7" t="s">
        <v>4</v>
      </c>
      <c r="D36" s="4"/>
      <c r="E36" s="4"/>
      <c r="F36" s="4"/>
      <c r="G36" s="26"/>
      <c r="H36" s="4"/>
      <c r="I36" s="4"/>
    </row>
    <row r="37" spans="1:9" x14ac:dyDescent="0.25">
      <c r="A37" s="24">
        <v>407</v>
      </c>
      <c r="B37" s="7" t="s">
        <v>646</v>
      </c>
      <c r="C37" s="7" t="s">
        <v>4</v>
      </c>
      <c r="D37" s="4"/>
      <c r="E37" s="4"/>
      <c r="F37" s="4"/>
      <c r="G37" s="26"/>
      <c r="H37" s="4"/>
      <c r="I37" s="4"/>
    </row>
    <row r="38" spans="1:9" x14ac:dyDescent="0.25">
      <c r="A38" s="24">
        <v>505</v>
      </c>
      <c r="B38" s="7" t="s">
        <v>647</v>
      </c>
      <c r="C38" s="7" t="s">
        <v>4</v>
      </c>
      <c r="D38" s="4"/>
      <c r="E38" s="4"/>
      <c r="F38" s="4"/>
      <c r="G38" s="26"/>
      <c r="H38" s="4"/>
      <c r="I38" s="4"/>
    </row>
    <row r="39" spans="1:9" x14ac:dyDescent="0.25">
      <c r="A39" s="24">
        <v>509</v>
      </c>
      <c r="B39" s="7" t="s">
        <v>648</v>
      </c>
      <c r="C39" s="7" t="s">
        <v>8</v>
      </c>
      <c r="D39" s="4"/>
      <c r="E39" s="4"/>
      <c r="F39" s="4"/>
      <c r="G39" s="26"/>
      <c r="H39" s="4"/>
      <c r="I39" s="4"/>
    </row>
    <row r="40" spans="1:9" x14ac:dyDescent="0.25">
      <c r="A40" s="24">
        <v>510</v>
      </c>
      <c r="B40" s="7" t="s">
        <v>649</v>
      </c>
      <c r="C40" s="7" t="s">
        <v>4</v>
      </c>
      <c r="D40" s="4"/>
      <c r="E40" s="4"/>
      <c r="F40" s="4"/>
      <c r="G40" s="26"/>
      <c r="H40" s="4"/>
      <c r="I40" s="4"/>
    </row>
    <row r="41" spans="1:9" x14ac:dyDescent="0.25">
      <c r="A41" s="24">
        <v>512</v>
      </c>
      <c r="B41" s="7" t="s">
        <v>650</v>
      </c>
      <c r="C41" s="7" t="s">
        <v>10</v>
      </c>
      <c r="D41" s="4"/>
      <c r="E41" s="4"/>
      <c r="F41" s="4"/>
      <c r="G41" s="26"/>
      <c r="H41" s="4"/>
      <c r="I41" s="4"/>
    </row>
    <row r="42" spans="1:9" x14ac:dyDescent="0.25">
      <c r="A42" s="24">
        <v>514</v>
      </c>
      <c r="B42" s="7" t="s">
        <v>651</v>
      </c>
      <c r="C42" s="7" t="s">
        <v>4</v>
      </c>
      <c r="D42" s="4"/>
      <c r="E42" s="4"/>
      <c r="F42" s="4"/>
      <c r="G42" s="26"/>
      <c r="H42" s="4"/>
      <c r="I42" s="4"/>
    </row>
    <row r="43" spans="1:9" x14ac:dyDescent="0.25">
      <c r="A43" s="24">
        <v>515</v>
      </c>
      <c r="B43" s="7" t="s">
        <v>652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516</v>
      </c>
      <c r="B44" s="7" t="s">
        <v>653</v>
      </c>
      <c r="C44" s="7" t="s">
        <v>8</v>
      </c>
      <c r="D44" s="4"/>
      <c r="E44" s="4"/>
      <c r="F44" s="4"/>
      <c r="G44" s="26"/>
      <c r="H44" s="4"/>
      <c r="I44" s="4"/>
    </row>
    <row r="45" spans="1:9" x14ac:dyDescent="0.25">
      <c r="A45" s="24">
        <v>517</v>
      </c>
      <c r="B45" s="7" t="s">
        <v>654</v>
      </c>
      <c r="C45" s="7" t="s">
        <v>4</v>
      </c>
      <c r="D45" s="4"/>
      <c r="E45" s="4"/>
      <c r="F45" s="4"/>
      <c r="G45" s="26"/>
      <c r="H45" s="4"/>
      <c r="I45" s="4"/>
    </row>
    <row r="46" spans="1:9" x14ac:dyDescent="0.25">
      <c r="A46" s="24">
        <v>518</v>
      </c>
      <c r="B46" s="7" t="s">
        <v>655</v>
      </c>
      <c r="C46" s="7" t="s">
        <v>10</v>
      </c>
      <c r="D46" s="4"/>
      <c r="E46" s="4"/>
      <c r="F46" s="4"/>
      <c r="G46" s="26"/>
      <c r="H46" s="4"/>
      <c r="I46" s="4"/>
    </row>
    <row r="47" spans="1:9" x14ac:dyDescent="0.25">
      <c r="A47" s="24">
        <v>520</v>
      </c>
      <c r="B47" s="7" t="s">
        <v>656</v>
      </c>
      <c r="C47" s="7" t="s">
        <v>4</v>
      </c>
      <c r="D47" s="4"/>
      <c r="E47" s="4"/>
      <c r="F47" s="4"/>
      <c r="G47" s="26"/>
      <c r="H47" s="4"/>
      <c r="I47" s="4"/>
    </row>
    <row r="48" spans="1:9" x14ac:dyDescent="0.25">
      <c r="A48" s="24">
        <v>521</v>
      </c>
      <c r="B48" s="7" t="s">
        <v>657</v>
      </c>
      <c r="C48" s="7" t="s">
        <v>10</v>
      </c>
      <c r="D48" s="4"/>
      <c r="E48" s="4"/>
      <c r="F48" s="4"/>
      <c r="G48" s="26"/>
      <c r="H48" s="4"/>
      <c r="I48" s="4"/>
    </row>
    <row r="49" spans="1:9" x14ac:dyDescent="0.25">
      <c r="A49" s="24">
        <v>522</v>
      </c>
      <c r="B49" s="7" t="s">
        <v>658</v>
      </c>
      <c r="C49" s="7" t="s">
        <v>1430</v>
      </c>
      <c r="D49" s="4"/>
      <c r="E49" s="4"/>
      <c r="F49" s="4"/>
      <c r="G49" s="26"/>
      <c r="H49" s="4"/>
      <c r="I49" s="4"/>
    </row>
    <row r="50" spans="1:9" x14ac:dyDescent="0.25">
      <c r="A50" s="24">
        <v>523</v>
      </c>
      <c r="B50" s="7" t="s">
        <v>659</v>
      </c>
      <c r="C50" s="7" t="s">
        <v>4</v>
      </c>
      <c r="D50" s="4"/>
      <c r="E50" s="4"/>
      <c r="F50" s="4"/>
      <c r="G50" s="26"/>
      <c r="H50" s="4"/>
      <c r="I50" s="4"/>
    </row>
    <row r="51" spans="1:9" x14ac:dyDescent="0.25">
      <c r="A51" s="24">
        <v>524</v>
      </c>
      <c r="B51" s="7" t="s">
        <v>660</v>
      </c>
      <c r="C51" s="7" t="s">
        <v>8</v>
      </c>
      <c r="D51" s="4"/>
      <c r="E51" s="4"/>
      <c r="F51" s="4"/>
      <c r="G51" s="26"/>
      <c r="H51" s="4"/>
      <c r="I51" s="4"/>
    </row>
    <row r="52" spans="1:9" x14ac:dyDescent="0.25">
      <c r="A52" s="24">
        <v>525</v>
      </c>
      <c r="B52" s="7" t="s">
        <v>661</v>
      </c>
      <c r="C52" s="7" t="s">
        <v>4</v>
      </c>
      <c r="D52" s="4"/>
      <c r="E52" s="4"/>
      <c r="F52" s="4"/>
      <c r="G52" s="26"/>
      <c r="H52" s="4"/>
      <c r="I52" s="4"/>
    </row>
    <row r="53" spans="1:9" x14ac:dyDescent="0.25">
      <c r="A53" s="24">
        <v>526</v>
      </c>
      <c r="B53" s="7" t="s">
        <v>662</v>
      </c>
      <c r="C53" s="7" t="s">
        <v>10</v>
      </c>
      <c r="D53" s="4"/>
      <c r="E53" s="4"/>
      <c r="F53" s="4"/>
      <c r="G53" s="26"/>
      <c r="H53" s="4"/>
      <c r="I53" s="4"/>
    </row>
    <row r="54" spans="1:9" x14ac:dyDescent="0.25">
      <c r="A54" s="24">
        <v>527</v>
      </c>
      <c r="B54" s="7" t="s">
        <v>663</v>
      </c>
      <c r="C54" s="7" t="s">
        <v>8</v>
      </c>
      <c r="D54" s="4"/>
      <c r="E54" s="4"/>
      <c r="F54" s="4"/>
      <c r="G54" s="26"/>
      <c r="H54" s="4"/>
      <c r="I54" s="4"/>
    </row>
    <row r="55" spans="1:9" x14ac:dyDescent="0.25">
      <c r="A55" s="24">
        <v>528</v>
      </c>
      <c r="B55" s="7" t="s">
        <v>664</v>
      </c>
      <c r="C55" s="7" t="s">
        <v>4</v>
      </c>
      <c r="D55" s="4"/>
      <c r="E55" s="4"/>
      <c r="F55" s="4"/>
      <c r="G55" s="26"/>
      <c r="H55" s="4"/>
      <c r="I55" s="4"/>
    </row>
    <row r="56" spans="1:9" x14ac:dyDescent="0.25">
      <c r="A56" s="24">
        <v>602</v>
      </c>
      <c r="B56" s="7" t="s">
        <v>665</v>
      </c>
      <c r="C56" s="7" t="s">
        <v>4</v>
      </c>
      <c r="D56" s="4"/>
      <c r="E56" s="4"/>
      <c r="F56" s="4"/>
      <c r="G56" s="26"/>
      <c r="H56" s="4"/>
      <c r="I56" s="4"/>
    </row>
    <row r="57" spans="1:9" x14ac:dyDescent="0.25">
      <c r="A57" s="24">
        <v>603</v>
      </c>
      <c r="B57" s="7" t="s">
        <v>666</v>
      </c>
      <c r="C57" s="7" t="s">
        <v>4</v>
      </c>
      <c r="D57" s="4"/>
      <c r="E57" s="4"/>
      <c r="F57" s="4"/>
      <c r="G57" s="26"/>
      <c r="H57" s="4"/>
      <c r="I57" s="4"/>
    </row>
    <row r="58" spans="1:9" x14ac:dyDescent="0.25">
      <c r="A58" s="24">
        <v>604</v>
      </c>
      <c r="B58" s="7" t="s">
        <v>667</v>
      </c>
      <c r="C58" s="7" t="s">
        <v>4</v>
      </c>
      <c r="D58" s="4"/>
      <c r="E58" s="4"/>
      <c r="F58" s="4"/>
      <c r="G58" s="26"/>
      <c r="H58" s="4"/>
      <c r="I58" s="4"/>
    </row>
    <row r="59" spans="1:9" x14ac:dyDescent="0.25">
      <c r="A59" s="24">
        <v>605</v>
      </c>
      <c r="B59" s="7" t="s">
        <v>668</v>
      </c>
      <c r="C59" s="7" t="s">
        <v>4</v>
      </c>
      <c r="D59" s="4"/>
      <c r="E59" s="4"/>
      <c r="F59" s="4"/>
      <c r="G59" s="26"/>
      <c r="H59" s="4"/>
      <c r="I59" s="4"/>
    </row>
    <row r="60" spans="1:9" x14ac:dyDescent="0.25">
      <c r="A60" s="24">
        <v>606</v>
      </c>
      <c r="B60" s="7" t="s">
        <v>669</v>
      </c>
      <c r="C60" s="7" t="s">
        <v>4</v>
      </c>
      <c r="D60" s="4"/>
      <c r="E60" s="4"/>
      <c r="F60" s="4"/>
      <c r="G60" s="26"/>
      <c r="H60" s="4"/>
      <c r="I60" s="4"/>
    </row>
    <row r="61" spans="1:9" x14ac:dyDescent="0.25">
      <c r="A61" s="24">
        <v>607</v>
      </c>
      <c r="B61" s="7" t="s">
        <v>670</v>
      </c>
      <c r="C61" s="7" t="s">
        <v>10</v>
      </c>
      <c r="D61" s="4"/>
      <c r="E61" s="4"/>
      <c r="F61" s="4"/>
      <c r="G61" s="26"/>
      <c r="H61" s="4"/>
      <c r="I61" s="4"/>
    </row>
    <row r="62" spans="1:9" x14ac:dyDescent="0.25">
      <c r="A62" s="24">
        <v>608</v>
      </c>
      <c r="B62" s="7" t="s">
        <v>671</v>
      </c>
      <c r="C62" s="7" t="s">
        <v>4</v>
      </c>
      <c r="D62" s="4"/>
      <c r="E62" s="4"/>
      <c r="F62" s="4"/>
      <c r="G62" s="26"/>
      <c r="H62" s="4"/>
      <c r="I62" s="4"/>
    </row>
    <row r="63" spans="1:9" x14ac:dyDescent="0.25">
      <c r="A63" s="24">
        <v>609</v>
      </c>
      <c r="B63" s="7" t="s">
        <v>672</v>
      </c>
      <c r="C63" s="7" t="s">
        <v>4</v>
      </c>
      <c r="D63" s="4"/>
      <c r="E63" s="4"/>
      <c r="F63" s="4"/>
      <c r="G63" s="26"/>
      <c r="H63" s="4"/>
      <c r="I63" s="4"/>
    </row>
    <row r="64" spans="1:9" x14ac:dyDescent="0.25">
      <c r="A64" s="24">
        <v>610</v>
      </c>
      <c r="B64" s="7" t="s">
        <v>673</v>
      </c>
      <c r="C64" s="7" t="s">
        <v>10</v>
      </c>
      <c r="D64" s="4"/>
      <c r="E64" s="4"/>
      <c r="F64" s="4"/>
      <c r="G64" s="26"/>
      <c r="H64" s="4"/>
      <c r="I64" s="4"/>
    </row>
    <row r="65" spans="1:9" x14ac:dyDescent="0.25">
      <c r="A65" s="24">
        <v>611</v>
      </c>
      <c r="B65" s="7" t="s">
        <v>674</v>
      </c>
      <c r="C65" s="7" t="s">
        <v>8</v>
      </c>
      <c r="D65" s="4"/>
      <c r="E65" s="4"/>
      <c r="F65" s="4"/>
      <c r="G65" s="26"/>
      <c r="H65" s="4"/>
      <c r="I65" s="4"/>
    </row>
    <row r="66" spans="1:9" x14ac:dyDescent="0.25">
      <c r="A66" s="24">
        <v>612</v>
      </c>
      <c r="B66" s="7" t="s">
        <v>675</v>
      </c>
      <c r="C66" s="7" t="s">
        <v>4</v>
      </c>
      <c r="D66" s="4"/>
      <c r="E66" s="4"/>
      <c r="F66" s="4"/>
      <c r="G66" s="26"/>
      <c r="H66" s="4"/>
      <c r="I66" s="4"/>
    </row>
    <row r="67" spans="1:9" x14ac:dyDescent="0.25">
      <c r="A67" s="24">
        <v>613</v>
      </c>
      <c r="B67" s="7" t="s">
        <v>676</v>
      </c>
      <c r="C67" s="7" t="s">
        <v>4</v>
      </c>
      <c r="D67" s="4"/>
      <c r="E67" s="4"/>
      <c r="F67" s="4"/>
      <c r="G67" s="26"/>
      <c r="H67" s="4"/>
      <c r="I67" s="4"/>
    </row>
    <row r="68" spans="1:9" x14ac:dyDescent="0.25">
      <c r="A68" s="24">
        <v>616</v>
      </c>
      <c r="B68" s="7" t="s">
        <v>677</v>
      </c>
      <c r="C68" s="7" t="s">
        <v>4</v>
      </c>
      <c r="D68" s="4"/>
      <c r="E68" s="4"/>
      <c r="F68" s="4"/>
      <c r="G68" s="26"/>
      <c r="H68" s="4"/>
      <c r="I68" s="4"/>
    </row>
    <row r="69" spans="1:9" x14ac:dyDescent="0.25">
      <c r="A69" s="24">
        <v>617</v>
      </c>
      <c r="B69" s="7" t="s">
        <v>678</v>
      </c>
      <c r="C69" s="7" t="s">
        <v>10</v>
      </c>
      <c r="D69" s="4"/>
      <c r="E69" s="4"/>
      <c r="F69" s="4"/>
      <c r="G69" s="26"/>
      <c r="H69" s="4"/>
      <c r="I69" s="4"/>
    </row>
    <row r="70" spans="1:9" x14ac:dyDescent="0.25">
      <c r="A70" s="24">
        <v>618</v>
      </c>
      <c r="B70" s="7" t="s">
        <v>679</v>
      </c>
      <c r="C70" s="7" t="s">
        <v>4</v>
      </c>
      <c r="D70" s="4"/>
      <c r="E70" s="4"/>
      <c r="F70" s="4"/>
      <c r="G70" s="26"/>
      <c r="H70" s="4"/>
      <c r="I70" s="4"/>
    </row>
    <row r="71" spans="1:9" x14ac:dyDescent="0.25">
      <c r="A71" s="24">
        <v>619</v>
      </c>
      <c r="B71" s="7" t="s">
        <v>680</v>
      </c>
      <c r="C71" s="7" t="s">
        <v>8</v>
      </c>
      <c r="D71" s="4"/>
      <c r="E71" s="4"/>
      <c r="F71" s="4"/>
      <c r="G71" s="26"/>
      <c r="H71" s="4"/>
      <c r="I71" s="4"/>
    </row>
    <row r="72" spans="1:9" x14ac:dyDescent="0.25">
      <c r="A72" s="24">
        <v>620</v>
      </c>
      <c r="B72" s="7" t="s">
        <v>681</v>
      </c>
      <c r="C72" s="7" t="s">
        <v>4</v>
      </c>
      <c r="D72" s="4"/>
      <c r="E72" s="4"/>
      <c r="F72" s="4"/>
      <c r="G72" s="26"/>
      <c r="H72" s="4"/>
      <c r="I72" s="4"/>
    </row>
    <row r="73" spans="1:9" x14ac:dyDescent="0.25">
      <c r="A73" s="24">
        <v>621</v>
      </c>
      <c r="B73" s="7" t="s">
        <v>682</v>
      </c>
      <c r="C73" s="7" t="s">
        <v>10</v>
      </c>
      <c r="D73" s="4"/>
      <c r="E73" s="4"/>
      <c r="F73" s="4"/>
      <c r="G73" s="26"/>
      <c r="H73" s="4"/>
      <c r="I73" s="4"/>
    </row>
    <row r="74" spans="1:9" x14ac:dyDescent="0.25">
      <c r="A74" s="24">
        <v>622</v>
      </c>
      <c r="B74" s="7" t="s">
        <v>683</v>
      </c>
      <c r="C74" s="7" t="s">
        <v>4</v>
      </c>
      <c r="D74" s="4"/>
      <c r="E74" s="4"/>
      <c r="F74" s="4"/>
      <c r="G74" s="26"/>
      <c r="H74" s="4"/>
      <c r="I74" s="4"/>
    </row>
    <row r="75" spans="1:9" x14ac:dyDescent="0.25">
      <c r="A75" s="24">
        <v>623</v>
      </c>
      <c r="B75" s="7" t="s">
        <v>684</v>
      </c>
      <c r="C75" s="7" t="s">
        <v>8</v>
      </c>
      <c r="D75" s="4"/>
      <c r="E75" s="4"/>
      <c r="F75" s="4"/>
      <c r="G75" s="26"/>
      <c r="H75" s="4"/>
      <c r="I75" s="4"/>
    </row>
    <row r="76" spans="1:9" x14ac:dyDescent="0.25">
      <c r="A76" s="24">
        <v>624</v>
      </c>
      <c r="B76" s="7" t="s">
        <v>685</v>
      </c>
      <c r="C76" s="7" t="s">
        <v>10</v>
      </c>
      <c r="D76" s="4"/>
      <c r="E76" s="4"/>
      <c r="F76" s="4"/>
      <c r="G76" s="26"/>
      <c r="H76" s="4"/>
      <c r="I76" s="4"/>
    </row>
    <row r="77" spans="1:9" x14ac:dyDescent="0.25">
      <c r="A77" s="27">
        <v>625</v>
      </c>
      <c r="B77" s="28" t="s">
        <v>686</v>
      </c>
      <c r="C77" s="28" t="s">
        <v>4</v>
      </c>
      <c r="D77" s="29"/>
      <c r="E77" s="29"/>
      <c r="F77" s="29"/>
      <c r="G77" s="30"/>
      <c r="H77" s="29"/>
      <c r="I77" s="29"/>
    </row>
    <row r="78" spans="1:9" x14ac:dyDescent="0.25">
      <c r="A78" s="6" t="s">
        <v>1428</v>
      </c>
      <c r="B78" s="7">
        <f>SUBTOTAL(103,Table11[School Name])</f>
        <v>76</v>
      </c>
      <c r="C78" s="7"/>
      <c r="D78" s="4">
        <f>SUBTOTAL(102,Table11[Assigned SRO])</f>
        <v>0</v>
      </c>
      <c r="E78" s="4">
        <f>COUNTIF(E2:E77,"Yes")</f>
        <v>0</v>
      </c>
      <c r="F78" s="4">
        <f>COUNTIF(F2:F77,"Yes")</f>
        <v>0</v>
      </c>
      <c r="G78" s="4">
        <f>COUNTIF(G2:G77,"Yes")</f>
        <v>0</v>
      </c>
      <c r="H78" s="29"/>
      <c r="I78" s="29"/>
    </row>
  </sheetData>
  <dataValidations count="6">
    <dataValidation type="whole" operator="greaterThanOrEqual" allowBlank="1" showInputMessage="1" showErrorMessage="1" errorTitle="Error" error="This must be the number of Full Time Assigned SROs." prompt="This must be a number." sqref="D2:D77" xr:uid="{857B74FA-076E-4D14-8ABE-222659D1338D}">
      <formula1>0</formula1>
    </dataValidation>
    <dataValidation type="textLength" allowBlank="1" showInputMessage="1" showErrorMessage="1" errorTitle="Error" error="The value must be &quot;Yes&quot; or &quot;No&quot; based on Adequate Coverage provided by Non-SRO." prompt="This must be &quot;Yes&quot; or &quot;No.&quot; " sqref="F2:F77" xr:uid="{116973FE-E662-45C4-BC3D-2DF5E5586DAC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" sqref="E2:E77" xr:uid="{A61EA604-FAC1-4A06-A93A-DDD383DF5B8D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77" xr:uid="{85D9F80A-4716-4DD4-9DCE-8BA1376CBE1B}">
      <formula1>2</formula1>
      <formula2>3</formula2>
    </dataValidation>
    <dataValidation allowBlank="1" showInputMessage="1" showErrorMessage="1" errorTitle="Error" error="This must be the name of the SROs." prompt="Write the names of the School Resource Officers." sqref="H2:H77" xr:uid="{E19E4A99-4EEC-41EF-9954-13CF0083B4A8}"/>
    <dataValidation allowBlank="1" showInputMessage="1" showErrorMessage="1" errorTitle="Error" error="This must be the name of the SSEs." prompt="Write the names of the School Security Employees." sqref="I2:I77" xr:uid="{30718425-EF01-4543-A56F-8A95F7BE2023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B2F50-84CC-4B77-8E98-E2AE49216442}">
  <dimension ref="A1:K25"/>
  <sheetViews>
    <sheetView topLeftCell="G1" workbookViewId="0">
      <selection activeCell="H10" sqref="H10"/>
    </sheetView>
  </sheetViews>
  <sheetFormatPr defaultColWidth="9.140625" defaultRowHeight="15" x14ac:dyDescent="0.25"/>
  <cols>
    <col min="1" max="1" width="17.140625" customWidth="1"/>
    <col min="2" max="2" width="24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1434</v>
      </c>
      <c r="I1" s="11" t="s">
        <v>1435</v>
      </c>
    </row>
    <row r="2" spans="1:11" ht="17.25" x14ac:dyDescent="0.25">
      <c r="A2" s="24">
        <v>105</v>
      </c>
      <c r="B2" s="7" t="s">
        <v>687</v>
      </c>
      <c r="C2" s="7" t="s">
        <v>4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301</v>
      </c>
      <c r="B3" s="7" t="s">
        <v>688</v>
      </c>
      <c r="C3" s="7" t="s">
        <v>8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402</v>
      </c>
      <c r="B4" s="7" t="s">
        <v>689</v>
      </c>
      <c r="C4" s="7" t="s">
        <v>1432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403</v>
      </c>
      <c r="B5" s="7" t="s">
        <v>690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7">
        <v>504</v>
      </c>
      <c r="B6" s="28" t="s">
        <v>691</v>
      </c>
      <c r="C6" s="28" t="s">
        <v>4</v>
      </c>
      <c r="D6" s="29"/>
      <c r="E6" s="29"/>
      <c r="F6" s="29"/>
      <c r="G6" s="30"/>
      <c r="H6" s="29"/>
      <c r="I6" s="29"/>
      <c r="K6" s="14" t="s">
        <v>1417</v>
      </c>
    </row>
    <row r="7" spans="1:11" x14ac:dyDescent="0.25">
      <c r="A7" s="6" t="s">
        <v>1428</v>
      </c>
      <c r="B7" s="7">
        <f>SUBTOTAL(103,Table10[School Name])</f>
        <v>5</v>
      </c>
      <c r="C7" s="7"/>
      <c r="D7" s="4">
        <f>SUBTOTAL(102,Table10[Assigned SRO])</f>
        <v>0</v>
      </c>
      <c r="E7" s="4">
        <f>COUNTIF(E2:E6,"Yes")</f>
        <v>0</v>
      </c>
      <c r="F7" s="4">
        <f>COUNTIF(F2:F6,"Yes")</f>
        <v>0</v>
      </c>
      <c r="G7" s="4">
        <f>COUNTIF(G2:G6,"Yes")</f>
        <v>0</v>
      </c>
      <c r="H7" s="29"/>
      <c r="I7" s="29"/>
      <c r="K7" s="14" t="s">
        <v>1426</v>
      </c>
    </row>
    <row r="8" spans="1:11" x14ac:dyDescent="0.25">
      <c r="K8" s="14"/>
    </row>
    <row r="9" spans="1:11" x14ac:dyDescent="0.25">
      <c r="K9" s="13" t="s">
        <v>1403</v>
      </c>
    </row>
    <row r="10" spans="1:11" ht="30" x14ac:dyDescent="0.25">
      <c r="K10" s="14" t="s">
        <v>1404</v>
      </c>
    </row>
    <row r="11" spans="1:11" x14ac:dyDescent="0.25">
      <c r="K11" s="14"/>
    </row>
    <row r="12" spans="1:11" ht="30" x14ac:dyDescent="0.25">
      <c r="K12" s="14" t="s">
        <v>1405</v>
      </c>
    </row>
    <row r="13" spans="1:11" ht="30" x14ac:dyDescent="0.25">
      <c r="K13" s="14" t="s">
        <v>1406</v>
      </c>
    </row>
    <row r="14" spans="1:11" x14ac:dyDescent="0.25">
      <c r="K14" s="14"/>
    </row>
    <row r="15" spans="1:11" ht="30" x14ac:dyDescent="0.25">
      <c r="K15" s="15" t="s">
        <v>1418</v>
      </c>
    </row>
    <row r="16" spans="1:11" x14ac:dyDescent="0.25"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textLength" allowBlank="1" showInputMessage="1" showErrorMessage="1" errorTitle="Error" error="The value must be &quot;Yes&quot; or &quot;No&quot; based on Adequate Coverage provided by Non-SRO." prompt="This must be &quot;Yes&quot; or &quot;No.&quot;" sqref="F2:F6" xr:uid="{72E4E701-E5B4-4FE4-897D-91AAA5670796}">
      <formula1>2</formula1>
      <formula2>3</formula2>
    </dataValidation>
    <dataValidation type="whole" operator="greaterThanOrEqual" allowBlank="1" showInputMessage="1" showErrorMessage="1" errorTitle="Error" error="This must be the number of Full Time Assigned SROs. " prompt="This must be a number." sqref="D2:D6" xr:uid="{D79818D2-E093-400B-913D-3BCAE49989FB}">
      <formula1>0</formula1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" sqref="E2:E6" xr:uid="{4AC80603-59CA-4B00-AB7E-3A5B1C94BD56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" sqref="G2:G6" xr:uid="{16741D52-2FA5-42DF-A630-F315D863C6E5}">
      <formula1>2</formula1>
      <formula2>3</formula2>
    </dataValidation>
    <dataValidation allowBlank="1" showInputMessage="1" showErrorMessage="1" errorTitle="Error" error="This must be the name of the SROs." prompt="Write the names of the School Resource Officers." sqref="H2:H6" xr:uid="{273CDF33-BC89-42DA-AA9E-4469202735DB}"/>
    <dataValidation allowBlank="1" showInputMessage="1" showErrorMessage="1" errorTitle="Error" error="This must be the names of the SSEs." prompt="Write the names of the School Security Employees." sqref="I2:I6" xr:uid="{A54FEA16-2C39-40C9-9AA8-B31E6D5C9B9F}"/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EB9B-9025-4358-A6CD-E5EDBF75A487}">
  <dimension ref="A1:K209"/>
  <sheetViews>
    <sheetView topLeftCell="G1" workbookViewId="0">
      <selection activeCell="J12" sqref="J12"/>
    </sheetView>
  </sheetViews>
  <sheetFormatPr defaultColWidth="9.140625" defaultRowHeight="15" x14ac:dyDescent="0.25"/>
  <cols>
    <col min="1" max="1" width="17.140625" customWidth="1"/>
    <col min="2" max="2" width="38.8554687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2" t="s">
        <v>1424</v>
      </c>
      <c r="H1" s="22" t="s">
        <v>1434</v>
      </c>
      <c r="I1" s="11" t="s">
        <v>1435</v>
      </c>
    </row>
    <row r="2" spans="1:11" ht="17.25" x14ac:dyDescent="0.25">
      <c r="A2" s="24">
        <v>51</v>
      </c>
      <c r="B2" s="7" t="s">
        <v>692</v>
      </c>
      <c r="C2" s="7" t="s">
        <v>4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100</v>
      </c>
      <c r="B3" s="7" t="s">
        <v>693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101</v>
      </c>
      <c r="B4" s="7" t="s">
        <v>694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102</v>
      </c>
      <c r="B5" s="7" t="s">
        <v>134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104</v>
      </c>
      <c r="B6" s="7" t="s">
        <v>695</v>
      </c>
      <c r="C6" s="7" t="s">
        <v>8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105</v>
      </c>
      <c r="B7" s="7" t="s">
        <v>696</v>
      </c>
      <c r="C7" s="7" t="s">
        <v>10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106</v>
      </c>
      <c r="B8" s="7" t="s">
        <v>697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107</v>
      </c>
      <c r="B9" s="7" t="s">
        <v>698</v>
      </c>
      <c r="C9" s="7" t="s">
        <v>10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108</v>
      </c>
      <c r="B10" s="7" t="s">
        <v>699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109</v>
      </c>
      <c r="B11" s="7" t="s">
        <v>700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110</v>
      </c>
      <c r="B12" s="7" t="s">
        <v>701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111</v>
      </c>
      <c r="B13" s="7" t="s">
        <v>702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115</v>
      </c>
      <c r="B14" s="7" t="s">
        <v>703</v>
      </c>
      <c r="C14" s="7" t="s">
        <v>10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125</v>
      </c>
      <c r="B15" s="7" t="s">
        <v>704</v>
      </c>
      <c r="C15" s="7" t="s">
        <v>8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152</v>
      </c>
      <c r="B16" s="7" t="s">
        <v>705</v>
      </c>
      <c r="C16" s="7" t="s">
        <v>8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153</v>
      </c>
      <c r="B17" s="7" t="s">
        <v>706</v>
      </c>
      <c r="C17" s="7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155</v>
      </c>
      <c r="B18" s="7" t="s">
        <v>707</v>
      </c>
      <c r="C18" s="7" t="s">
        <v>10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156</v>
      </c>
      <c r="B19" s="7" t="s">
        <v>708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157</v>
      </c>
      <c r="B20" s="7" t="s">
        <v>709</v>
      </c>
      <c r="C20" s="7" t="s">
        <v>10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158</v>
      </c>
      <c r="B21" s="7" t="s">
        <v>710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159</v>
      </c>
      <c r="B22" s="7" t="s">
        <v>711</v>
      </c>
      <c r="C22" s="7" t="s">
        <v>4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201</v>
      </c>
      <c r="B23" s="7" t="s">
        <v>712</v>
      </c>
      <c r="C23" s="7" t="s">
        <v>8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204</v>
      </c>
      <c r="B24" s="7" t="s">
        <v>713</v>
      </c>
      <c r="C24" s="7" t="s">
        <v>4</v>
      </c>
      <c r="D24" s="4"/>
      <c r="E24" s="4"/>
      <c r="F24" s="4"/>
      <c r="G24" s="26"/>
      <c r="H24" s="4"/>
      <c r="I24" s="4"/>
    </row>
    <row r="25" spans="1:11" x14ac:dyDescent="0.25">
      <c r="A25" s="24">
        <v>206</v>
      </c>
      <c r="B25" s="7" t="s">
        <v>714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207</v>
      </c>
      <c r="B26" s="7" t="s">
        <v>27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209</v>
      </c>
      <c r="B27" s="7" t="s">
        <v>715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210</v>
      </c>
      <c r="B28" s="7" t="s">
        <v>716</v>
      </c>
      <c r="C28" s="7" t="s">
        <v>4</v>
      </c>
      <c r="D28" s="4"/>
      <c r="E28" s="4"/>
      <c r="F28" s="4"/>
      <c r="G28" s="26"/>
      <c r="H28" s="4"/>
      <c r="I28" s="4"/>
    </row>
    <row r="29" spans="1:11" x14ac:dyDescent="0.25">
      <c r="A29" s="24">
        <v>211</v>
      </c>
      <c r="B29" s="7" t="s">
        <v>717</v>
      </c>
      <c r="C29" s="7" t="s">
        <v>10</v>
      </c>
      <c r="D29" s="4"/>
      <c r="E29" s="4"/>
      <c r="F29" s="4"/>
      <c r="G29" s="26"/>
      <c r="H29" s="4"/>
      <c r="I29" s="4"/>
    </row>
    <row r="30" spans="1:11" x14ac:dyDescent="0.25">
      <c r="A30" s="24">
        <v>212</v>
      </c>
      <c r="B30" s="7" t="s">
        <v>718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215</v>
      </c>
      <c r="B31" s="7" t="s">
        <v>719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216</v>
      </c>
      <c r="B32" s="7" t="s">
        <v>720</v>
      </c>
      <c r="C32" s="7" t="s">
        <v>4</v>
      </c>
      <c r="D32" s="4"/>
      <c r="E32" s="4"/>
      <c r="F32" s="4"/>
      <c r="G32" s="26"/>
      <c r="H32" s="4"/>
      <c r="I32" s="4"/>
    </row>
    <row r="33" spans="1:9" x14ac:dyDescent="0.25">
      <c r="A33" s="24">
        <v>219</v>
      </c>
      <c r="B33" s="7" t="s">
        <v>721</v>
      </c>
      <c r="C33" s="7" t="s">
        <v>4</v>
      </c>
      <c r="D33" s="4"/>
      <c r="E33" s="4"/>
      <c r="F33" s="4"/>
      <c r="G33" s="26"/>
      <c r="H33" s="4"/>
      <c r="I33" s="4"/>
    </row>
    <row r="34" spans="1:9" x14ac:dyDescent="0.25">
      <c r="A34" s="24">
        <v>220</v>
      </c>
      <c r="B34" s="7" t="s">
        <v>722</v>
      </c>
      <c r="C34" s="7" t="s">
        <v>4</v>
      </c>
      <c r="D34" s="4"/>
      <c r="E34" s="4"/>
      <c r="F34" s="4"/>
      <c r="G34" s="26"/>
      <c r="H34" s="4"/>
      <c r="I34" s="4"/>
    </row>
    <row r="35" spans="1:9" x14ac:dyDescent="0.25">
      <c r="A35" s="24">
        <v>226</v>
      </c>
      <c r="B35" s="7" t="s">
        <v>723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227</v>
      </c>
      <c r="B36" s="7" t="s">
        <v>724</v>
      </c>
      <c r="C36" s="7" t="s">
        <v>4</v>
      </c>
      <c r="D36" s="4"/>
      <c r="E36" s="4"/>
      <c r="F36" s="4"/>
      <c r="G36" s="26"/>
      <c r="H36" s="4"/>
      <c r="I36" s="4"/>
    </row>
    <row r="37" spans="1:9" x14ac:dyDescent="0.25">
      <c r="A37" s="24">
        <v>228</v>
      </c>
      <c r="B37" s="7" t="s">
        <v>725</v>
      </c>
      <c r="C37" s="7" t="s">
        <v>10</v>
      </c>
      <c r="D37" s="4"/>
      <c r="E37" s="4"/>
      <c r="F37" s="4"/>
      <c r="G37" s="26"/>
      <c r="H37" s="4"/>
      <c r="I37" s="4"/>
    </row>
    <row r="38" spans="1:9" x14ac:dyDescent="0.25">
      <c r="A38" s="24">
        <v>229</v>
      </c>
      <c r="B38" s="7" t="s">
        <v>726</v>
      </c>
      <c r="C38" s="7" t="s">
        <v>4</v>
      </c>
      <c r="D38" s="4"/>
      <c r="E38" s="4"/>
      <c r="F38" s="4"/>
      <c r="G38" s="26"/>
      <c r="H38" s="4"/>
      <c r="I38" s="4"/>
    </row>
    <row r="39" spans="1:9" x14ac:dyDescent="0.25">
      <c r="A39" s="24">
        <v>230</v>
      </c>
      <c r="B39" s="7" t="s">
        <v>727</v>
      </c>
      <c r="C39" s="7" t="s">
        <v>8</v>
      </c>
      <c r="D39" s="4"/>
      <c r="E39" s="4"/>
      <c r="F39" s="4"/>
      <c r="G39" s="26"/>
      <c r="H39" s="4"/>
      <c r="I39" s="4"/>
    </row>
    <row r="40" spans="1:9" x14ac:dyDescent="0.25">
      <c r="A40" s="24">
        <v>232</v>
      </c>
      <c r="B40" s="7" t="s">
        <v>728</v>
      </c>
      <c r="C40" s="7" t="s">
        <v>10</v>
      </c>
      <c r="D40" s="4"/>
      <c r="E40" s="4"/>
      <c r="F40" s="4"/>
      <c r="G40" s="26"/>
      <c r="H40" s="4"/>
      <c r="I40" s="4"/>
    </row>
    <row r="41" spans="1:9" x14ac:dyDescent="0.25">
      <c r="A41" s="24">
        <v>233</v>
      </c>
      <c r="B41" s="7" t="s">
        <v>729</v>
      </c>
      <c r="C41" s="7" t="s">
        <v>4</v>
      </c>
      <c r="D41" s="4"/>
      <c r="E41" s="4"/>
      <c r="F41" s="4"/>
      <c r="G41" s="26"/>
      <c r="H41" s="4"/>
      <c r="I41" s="4"/>
    </row>
    <row r="42" spans="1:9" x14ac:dyDescent="0.25">
      <c r="A42" s="24">
        <v>234</v>
      </c>
      <c r="B42" s="7" t="s">
        <v>730</v>
      </c>
      <c r="C42" s="7" t="s">
        <v>8</v>
      </c>
      <c r="D42" s="4"/>
      <c r="E42" s="4"/>
      <c r="F42" s="4"/>
      <c r="G42" s="26"/>
      <c r="H42" s="4"/>
      <c r="I42" s="4"/>
    </row>
    <row r="43" spans="1:9" x14ac:dyDescent="0.25">
      <c r="A43" s="24">
        <v>235</v>
      </c>
      <c r="B43" s="7" t="s">
        <v>731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237</v>
      </c>
      <c r="B44" s="7" t="s">
        <v>732</v>
      </c>
      <c r="C44" s="7" t="s">
        <v>10</v>
      </c>
      <c r="D44" s="4"/>
      <c r="E44" s="4"/>
      <c r="F44" s="4"/>
      <c r="G44" s="26"/>
      <c r="H44" s="4"/>
      <c r="I44" s="4"/>
    </row>
    <row r="45" spans="1:9" x14ac:dyDescent="0.25">
      <c r="A45" s="24">
        <v>238</v>
      </c>
      <c r="B45" s="7" t="s">
        <v>733</v>
      </c>
      <c r="C45" s="7" t="s">
        <v>4</v>
      </c>
      <c r="D45" s="4"/>
      <c r="E45" s="4"/>
      <c r="F45" s="4"/>
      <c r="G45" s="26"/>
      <c r="H45" s="4"/>
      <c r="I45" s="4"/>
    </row>
    <row r="46" spans="1:9" x14ac:dyDescent="0.25">
      <c r="A46" s="24">
        <v>239</v>
      </c>
      <c r="B46" s="7" t="s">
        <v>734</v>
      </c>
      <c r="C46" s="7" t="s">
        <v>1432</v>
      </c>
      <c r="D46" s="4"/>
      <c r="E46" s="4"/>
      <c r="F46" s="4"/>
      <c r="G46" s="26"/>
      <c r="H46" s="4"/>
      <c r="I46" s="4"/>
    </row>
    <row r="47" spans="1:9" x14ac:dyDescent="0.25">
      <c r="A47" s="24">
        <v>241</v>
      </c>
      <c r="B47" s="7" t="s">
        <v>735</v>
      </c>
      <c r="C47" s="7" t="s">
        <v>4</v>
      </c>
      <c r="D47" s="4"/>
      <c r="E47" s="4"/>
      <c r="F47" s="4"/>
      <c r="G47" s="26"/>
      <c r="H47" s="4"/>
      <c r="I47" s="4"/>
    </row>
    <row r="48" spans="1:9" x14ac:dyDescent="0.25">
      <c r="A48" s="24">
        <v>242</v>
      </c>
      <c r="B48" s="7" t="s">
        <v>736</v>
      </c>
      <c r="C48" s="7" t="s">
        <v>4</v>
      </c>
      <c r="D48" s="4"/>
      <c r="E48" s="4"/>
      <c r="F48" s="4"/>
      <c r="G48" s="26"/>
      <c r="H48" s="4"/>
      <c r="I48" s="4"/>
    </row>
    <row r="49" spans="1:9" x14ac:dyDescent="0.25">
      <c r="A49" s="24">
        <v>244</v>
      </c>
      <c r="B49" s="7" t="s">
        <v>737</v>
      </c>
      <c r="C49" s="7" t="s">
        <v>4</v>
      </c>
      <c r="D49" s="4"/>
      <c r="E49" s="4"/>
      <c r="F49" s="4"/>
      <c r="G49" s="26"/>
      <c r="H49" s="4"/>
      <c r="I49" s="4"/>
    </row>
    <row r="50" spans="1:9" x14ac:dyDescent="0.25">
      <c r="A50" s="24">
        <v>246</v>
      </c>
      <c r="B50" s="7" t="s">
        <v>738</v>
      </c>
      <c r="C50" s="7" t="s">
        <v>8</v>
      </c>
      <c r="D50" s="4"/>
      <c r="E50" s="4"/>
      <c r="F50" s="4"/>
      <c r="G50" s="26"/>
      <c r="H50" s="4"/>
      <c r="I50" s="4"/>
    </row>
    <row r="51" spans="1:9" x14ac:dyDescent="0.25">
      <c r="A51" s="24">
        <v>247</v>
      </c>
      <c r="B51" s="7" t="s">
        <v>739</v>
      </c>
      <c r="C51" s="7" t="s">
        <v>10</v>
      </c>
      <c r="D51" s="4"/>
      <c r="E51" s="4"/>
      <c r="F51" s="4"/>
      <c r="G51" s="26"/>
      <c r="H51" s="4"/>
      <c r="I51" s="4"/>
    </row>
    <row r="52" spans="1:9" x14ac:dyDescent="0.25">
      <c r="A52" s="24">
        <v>248</v>
      </c>
      <c r="B52" s="7" t="s">
        <v>740</v>
      </c>
      <c r="C52" s="7" t="s">
        <v>10</v>
      </c>
      <c r="D52" s="4"/>
      <c r="E52" s="4"/>
      <c r="F52" s="4"/>
      <c r="G52" s="26"/>
      <c r="H52" s="4"/>
      <c r="I52" s="4"/>
    </row>
    <row r="53" spans="1:9" x14ac:dyDescent="0.25">
      <c r="A53" s="24">
        <v>249</v>
      </c>
      <c r="B53" s="7" t="s">
        <v>741</v>
      </c>
      <c r="C53" s="7" t="s">
        <v>8</v>
      </c>
      <c r="D53" s="4"/>
      <c r="E53" s="4"/>
      <c r="F53" s="4"/>
      <c r="G53" s="26"/>
      <c r="H53" s="4"/>
      <c r="I53" s="4"/>
    </row>
    <row r="54" spans="1:9" x14ac:dyDescent="0.25">
      <c r="A54" s="24">
        <v>302</v>
      </c>
      <c r="B54" s="7" t="s">
        <v>742</v>
      </c>
      <c r="C54" s="7" t="s">
        <v>4</v>
      </c>
      <c r="D54" s="4"/>
      <c r="E54" s="4"/>
      <c r="F54" s="4"/>
      <c r="G54" s="26"/>
      <c r="H54" s="4"/>
      <c r="I54" s="4"/>
    </row>
    <row r="55" spans="1:9" x14ac:dyDescent="0.25">
      <c r="A55" s="24">
        <v>303</v>
      </c>
      <c r="B55" s="7" t="s">
        <v>743</v>
      </c>
      <c r="C55" s="7" t="s">
        <v>4</v>
      </c>
      <c r="D55" s="4"/>
      <c r="E55" s="4"/>
      <c r="F55" s="4"/>
      <c r="G55" s="26"/>
      <c r="H55" s="4"/>
      <c r="I55" s="4"/>
    </row>
    <row r="56" spans="1:9" x14ac:dyDescent="0.25">
      <c r="A56" s="24">
        <v>304</v>
      </c>
      <c r="B56" s="7" t="s">
        <v>744</v>
      </c>
      <c r="C56" s="7" t="s">
        <v>4</v>
      </c>
      <c r="D56" s="4"/>
      <c r="E56" s="4"/>
      <c r="F56" s="4"/>
      <c r="G56" s="26"/>
      <c r="H56" s="4"/>
      <c r="I56" s="4"/>
    </row>
    <row r="57" spans="1:9" x14ac:dyDescent="0.25">
      <c r="A57" s="24">
        <v>305</v>
      </c>
      <c r="B57" s="7" t="s">
        <v>745</v>
      </c>
      <c r="C57" s="7" t="s">
        <v>4</v>
      </c>
      <c r="D57" s="4"/>
      <c r="E57" s="4"/>
      <c r="F57" s="4"/>
      <c r="G57" s="26"/>
      <c r="H57" s="4"/>
      <c r="I57" s="4"/>
    </row>
    <row r="58" spans="1:9" x14ac:dyDescent="0.25">
      <c r="A58" s="24">
        <v>307</v>
      </c>
      <c r="B58" s="7" t="s">
        <v>746</v>
      </c>
      <c r="C58" s="7" t="s">
        <v>4</v>
      </c>
      <c r="D58" s="4"/>
      <c r="E58" s="4"/>
      <c r="F58" s="4"/>
      <c r="G58" s="26"/>
      <c r="H58" s="4"/>
      <c r="I58" s="4"/>
    </row>
    <row r="59" spans="1:9" x14ac:dyDescent="0.25">
      <c r="A59" s="24">
        <v>308</v>
      </c>
      <c r="B59" s="7" t="s">
        <v>747</v>
      </c>
      <c r="C59" s="7" t="s">
        <v>4</v>
      </c>
      <c r="D59" s="4"/>
      <c r="E59" s="4"/>
      <c r="F59" s="4"/>
      <c r="G59" s="26"/>
      <c r="H59" s="4"/>
      <c r="I59" s="4"/>
    </row>
    <row r="60" spans="1:9" x14ac:dyDescent="0.25">
      <c r="A60" s="24">
        <v>309</v>
      </c>
      <c r="B60" s="7" t="s">
        <v>748</v>
      </c>
      <c r="C60" s="7" t="s">
        <v>4</v>
      </c>
      <c r="D60" s="4"/>
      <c r="E60" s="4"/>
      <c r="F60" s="4"/>
      <c r="G60" s="26"/>
      <c r="H60" s="4"/>
      <c r="I60" s="4"/>
    </row>
    <row r="61" spans="1:9" x14ac:dyDescent="0.25">
      <c r="A61" s="24">
        <v>310</v>
      </c>
      <c r="B61" s="7" t="s">
        <v>749</v>
      </c>
      <c r="C61" s="7" t="s">
        <v>4</v>
      </c>
      <c r="D61" s="4"/>
      <c r="E61" s="4"/>
      <c r="F61" s="4"/>
      <c r="G61" s="26"/>
      <c r="H61" s="4"/>
      <c r="I61" s="4"/>
    </row>
    <row r="62" spans="1:9" x14ac:dyDescent="0.25">
      <c r="A62" s="24">
        <v>311</v>
      </c>
      <c r="B62" s="7" t="s">
        <v>750</v>
      </c>
      <c r="C62" s="7" t="s">
        <v>10</v>
      </c>
      <c r="D62" s="4"/>
      <c r="E62" s="4"/>
      <c r="F62" s="4"/>
      <c r="G62" s="26"/>
      <c r="H62" s="4"/>
      <c r="I62" s="4"/>
    </row>
    <row r="63" spans="1:9" x14ac:dyDescent="0.25">
      <c r="A63" s="24">
        <v>312</v>
      </c>
      <c r="B63" s="7" t="s">
        <v>751</v>
      </c>
      <c r="C63" s="7" t="s">
        <v>4</v>
      </c>
      <c r="D63" s="4"/>
      <c r="E63" s="4"/>
      <c r="F63" s="4"/>
      <c r="G63" s="26"/>
      <c r="H63" s="4"/>
      <c r="I63" s="4"/>
    </row>
    <row r="64" spans="1:9" x14ac:dyDescent="0.25">
      <c r="A64" s="24">
        <v>313</v>
      </c>
      <c r="B64" s="7" t="s">
        <v>752</v>
      </c>
      <c r="C64" s="7" t="s">
        <v>4</v>
      </c>
      <c r="D64" s="4"/>
      <c r="E64" s="4"/>
      <c r="F64" s="4"/>
      <c r="G64" s="26"/>
      <c r="H64" s="4"/>
      <c r="I64" s="4"/>
    </row>
    <row r="65" spans="1:9" x14ac:dyDescent="0.25">
      <c r="A65" s="24">
        <v>315</v>
      </c>
      <c r="B65" s="7" t="s">
        <v>753</v>
      </c>
      <c r="C65" s="7" t="s">
        <v>8</v>
      </c>
      <c r="D65" s="4"/>
      <c r="E65" s="4"/>
      <c r="F65" s="4"/>
      <c r="G65" s="26"/>
      <c r="H65" s="4"/>
      <c r="I65" s="4"/>
    </row>
    <row r="66" spans="1:9" x14ac:dyDescent="0.25">
      <c r="A66" s="24">
        <v>316</v>
      </c>
      <c r="B66" s="7" t="s">
        <v>754</v>
      </c>
      <c r="C66" s="7" t="s">
        <v>4</v>
      </c>
      <c r="D66" s="4"/>
      <c r="E66" s="4"/>
      <c r="F66" s="4"/>
      <c r="G66" s="26"/>
      <c r="H66" s="4"/>
      <c r="I66" s="4"/>
    </row>
    <row r="67" spans="1:9" x14ac:dyDescent="0.25">
      <c r="A67" s="24">
        <v>321</v>
      </c>
      <c r="B67" s="7" t="s">
        <v>755</v>
      </c>
      <c r="C67" s="7" t="s">
        <v>8</v>
      </c>
      <c r="D67" s="4"/>
      <c r="E67" s="4"/>
      <c r="F67" s="4"/>
      <c r="G67" s="26"/>
      <c r="H67" s="4"/>
      <c r="I67" s="4"/>
    </row>
    <row r="68" spans="1:9" x14ac:dyDescent="0.25">
      <c r="A68" s="24">
        <v>333</v>
      </c>
      <c r="B68" s="7" t="s">
        <v>756</v>
      </c>
      <c r="C68" s="7" t="s">
        <v>10</v>
      </c>
      <c r="D68" s="4"/>
      <c r="E68" s="4"/>
      <c r="F68" s="4"/>
      <c r="G68" s="26"/>
      <c r="H68" s="4"/>
      <c r="I68" s="4"/>
    </row>
    <row r="69" spans="1:9" x14ac:dyDescent="0.25">
      <c r="A69" s="24">
        <v>334</v>
      </c>
      <c r="B69" s="7" t="s">
        <v>757</v>
      </c>
      <c r="C69" s="7" t="s">
        <v>4</v>
      </c>
      <c r="D69" s="4"/>
      <c r="E69" s="4"/>
      <c r="F69" s="4"/>
      <c r="G69" s="26"/>
      <c r="H69" s="4"/>
      <c r="I69" s="4"/>
    </row>
    <row r="70" spans="1:9" x14ac:dyDescent="0.25">
      <c r="A70" s="24">
        <v>335</v>
      </c>
      <c r="B70" s="7" t="s">
        <v>758</v>
      </c>
      <c r="C70" s="7" t="s">
        <v>10</v>
      </c>
      <c r="D70" s="4"/>
      <c r="E70" s="4"/>
      <c r="F70" s="4"/>
      <c r="G70" s="26"/>
      <c r="H70" s="4"/>
      <c r="I70" s="4"/>
    </row>
    <row r="71" spans="1:9" x14ac:dyDescent="0.25">
      <c r="A71" s="24">
        <v>336</v>
      </c>
      <c r="B71" s="7" t="s">
        <v>759</v>
      </c>
      <c r="C71" s="7" t="s">
        <v>4</v>
      </c>
      <c r="D71" s="4"/>
      <c r="E71" s="4"/>
      <c r="F71" s="4"/>
      <c r="G71" s="26"/>
      <c r="H71" s="4"/>
      <c r="I71" s="4"/>
    </row>
    <row r="72" spans="1:9" x14ac:dyDescent="0.25">
      <c r="A72" s="24">
        <v>337</v>
      </c>
      <c r="B72" s="7" t="s">
        <v>760</v>
      </c>
      <c r="C72" s="7" t="s">
        <v>4</v>
      </c>
      <c r="D72" s="4"/>
      <c r="E72" s="4"/>
      <c r="F72" s="4"/>
      <c r="G72" s="26"/>
      <c r="H72" s="4"/>
      <c r="I72" s="4"/>
    </row>
    <row r="73" spans="1:9" x14ac:dyDescent="0.25">
      <c r="A73" s="24">
        <v>340</v>
      </c>
      <c r="B73" s="7" t="s">
        <v>761</v>
      </c>
      <c r="C73" s="7" t="s">
        <v>4</v>
      </c>
      <c r="D73" s="4"/>
      <c r="E73" s="4"/>
      <c r="F73" s="4"/>
      <c r="G73" s="26"/>
      <c r="H73" s="4"/>
      <c r="I73" s="4"/>
    </row>
    <row r="74" spans="1:9" x14ac:dyDescent="0.25">
      <c r="A74" s="24">
        <v>341</v>
      </c>
      <c r="B74" s="7" t="s">
        <v>762</v>
      </c>
      <c r="C74" s="7" t="s">
        <v>4</v>
      </c>
      <c r="D74" s="4"/>
      <c r="E74" s="4"/>
      <c r="F74" s="4"/>
      <c r="G74" s="26"/>
      <c r="H74" s="4"/>
      <c r="I74" s="4"/>
    </row>
    <row r="75" spans="1:9" x14ac:dyDescent="0.25">
      <c r="A75" s="24">
        <v>345</v>
      </c>
      <c r="B75" s="7" t="s">
        <v>763</v>
      </c>
      <c r="C75" s="7" t="s">
        <v>10</v>
      </c>
      <c r="D75" s="4"/>
      <c r="E75" s="4"/>
      <c r="F75" s="4"/>
      <c r="G75" s="26"/>
      <c r="H75" s="4"/>
      <c r="I75" s="4"/>
    </row>
    <row r="76" spans="1:9" x14ac:dyDescent="0.25">
      <c r="A76" s="24">
        <v>351</v>
      </c>
      <c r="B76" s="7" t="s">
        <v>764</v>
      </c>
      <c r="C76" s="7" t="s">
        <v>4</v>
      </c>
      <c r="D76" s="4"/>
      <c r="E76" s="4"/>
      <c r="F76" s="4"/>
      <c r="G76" s="26"/>
      <c r="H76" s="4"/>
      <c r="I76" s="4"/>
    </row>
    <row r="77" spans="1:9" x14ac:dyDescent="0.25">
      <c r="A77" s="24">
        <v>360</v>
      </c>
      <c r="B77" s="7" t="s">
        <v>765</v>
      </c>
      <c r="C77" s="7" t="s">
        <v>4</v>
      </c>
      <c r="D77" s="4"/>
      <c r="E77" s="4"/>
      <c r="F77" s="4"/>
      <c r="G77" s="26"/>
      <c r="H77" s="4"/>
      <c r="I77" s="4"/>
    </row>
    <row r="78" spans="1:9" x14ac:dyDescent="0.25">
      <c r="A78" s="24">
        <v>401</v>
      </c>
      <c r="B78" s="7" t="s">
        <v>766</v>
      </c>
      <c r="C78" s="7" t="s">
        <v>4</v>
      </c>
      <c r="D78" s="4"/>
      <c r="E78" s="4"/>
      <c r="F78" s="4"/>
      <c r="G78" s="26"/>
      <c r="H78" s="4"/>
      <c r="I78" s="4"/>
    </row>
    <row r="79" spans="1:9" x14ac:dyDescent="0.25">
      <c r="A79" s="24">
        <v>403</v>
      </c>
      <c r="B79" s="7" t="s">
        <v>767</v>
      </c>
      <c r="C79" s="7" t="s">
        <v>4</v>
      </c>
      <c r="D79" s="4"/>
      <c r="E79" s="4"/>
      <c r="F79" s="4"/>
      <c r="G79" s="26"/>
      <c r="H79" s="4"/>
      <c r="I79" s="4"/>
    </row>
    <row r="80" spans="1:9" x14ac:dyDescent="0.25">
      <c r="A80" s="24">
        <v>405</v>
      </c>
      <c r="B80" s="7" t="s">
        <v>768</v>
      </c>
      <c r="C80" s="7" t="s">
        <v>4</v>
      </c>
      <c r="D80" s="4"/>
      <c r="E80" s="4"/>
      <c r="F80" s="4"/>
      <c r="G80" s="26"/>
      <c r="H80" s="4"/>
      <c r="I80" s="4"/>
    </row>
    <row r="81" spans="1:9" x14ac:dyDescent="0.25">
      <c r="A81" s="24">
        <v>406</v>
      </c>
      <c r="B81" s="7" t="s">
        <v>769</v>
      </c>
      <c r="C81" s="7" t="s">
        <v>8</v>
      </c>
      <c r="D81" s="4"/>
      <c r="E81" s="4"/>
      <c r="F81" s="4"/>
      <c r="G81" s="26"/>
      <c r="H81" s="4"/>
      <c r="I81" s="4"/>
    </row>
    <row r="82" spans="1:9" x14ac:dyDescent="0.25">
      <c r="A82" s="24">
        <v>408</v>
      </c>
      <c r="B82" s="7" t="s">
        <v>770</v>
      </c>
      <c r="C82" s="7" t="s">
        <v>4</v>
      </c>
      <c r="D82" s="4"/>
      <c r="E82" s="4"/>
      <c r="F82" s="4"/>
      <c r="G82" s="26"/>
      <c r="H82" s="4"/>
      <c r="I82" s="4"/>
    </row>
    <row r="83" spans="1:9" x14ac:dyDescent="0.25">
      <c r="A83" s="24">
        <v>410</v>
      </c>
      <c r="B83" s="7" t="s">
        <v>771</v>
      </c>
      <c r="C83" s="7" t="s">
        <v>4</v>
      </c>
      <c r="D83" s="4"/>
      <c r="E83" s="4"/>
      <c r="F83" s="4"/>
      <c r="G83" s="26"/>
      <c r="H83" s="4"/>
      <c r="I83" s="4"/>
    </row>
    <row r="84" spans="1:9" x14ac:dyDescent="0.25">
      <c r="A84" s="24">
        <v>412</v>
      </c>
      <c r="B84" s="7" t="s">
        <v>772</v>
      </c>
      <c r="C84" s="7" t="s">
        <v>10</v>
      </c>
      <c r="D84" s="4"/>
      <c r="E84" s="4"/>
      <c r="F84" s="4"/>
      <c r="G84" s="26"/>
      <c r="H84" s="4"/>
      <c r="I84" s="4"/>
    </row>
    <row r="85" spans="1:9" x14ac:dyDescent="0.25">
      <c r="A85" s="24">
        <v>413</v>
      </c>
      <c r="B85" s="7" t="s">
        <v>773</v>
      </c>
      <c r="C85" s="7" t="s">
        <v>10</v>
      </c>
      <c r="D85" s="4"/>
      <c r="E85" s="4"/>
      <c r="F85" s="4"/>
      <c r="G85" s="26"/>
      <c r="H85" s="4"/>
      <c r="I85" s="4"/>
    </row>
    <row r="86" spans="1:9" x14ac:dyDescent="0.25">
      <c r="A86" s="24">
        <v>415</v>
      </c>
      <c r="B86" s="7" t="s">
        <v>774</v>
      </c>
      <c r="C86" s="7" t="s">
        <v>4</v>
      </c>
      <c r="D86" s="4"/>
      <c r="E86" s="4"/>
      <c r="F86" s="4"/>
      <c r="G86" s="26"/>
      <c r="H86" s="4"/>
      <c r="I86" s="4"/>
    </row>
    <row r="87" spans="1:9" x14ac:dyDescent="0.25">
      <c r="A87" s="24">
        <v>417</v>
      </c>
      <c r="B87" s="7" t="s">
        <v>775</v>
      </c>
      <c r="C87" s="7" t="s">
        <v>4</v>
      </c>
      <c r="D87" s="4"/>
      <c r="E87" s="4"/>
      <c r="F87" s="4"/>
      <c r="G87" s="26"/>
      <c r="H87" s="4"/>
      <c r="I87" s="4"/>
    </row>
    <row r="88" spans="1:9" x14ac:dyDescent="0.25">
      <c r="A88" s="24">
        <v>419</v>
      </c>
      <c r="B88" s="7" t="s">
        <v>776</v>
      </c>
      <c r="C88" s="7" t="s">
        <v>4</v>
      </c>
      <c r="D88" s="4"/>
      <c r="E88" s="4"/>
      <c r="F88" s="4"/>
      <c r="G88" s="26"/>
      <c r="H88" s="4"/>
      <c r="I88" s="4"/>
    </row>
    <row r="89" spans="1:9" x14ac:dyDescent="0.25">
      <c r="A89" s="24">
        <v>420</v>
      </c>
      <c r="B89" s="7" t="s">
        <v>777</v>
      </c>
      <c r="C89" s="7" t="s">
        <v>4</v>
      </c>
      <c r="D89" s="4"/>
      <c r="E89" s="4"/>
      <c r="F89" s="4"/>
      <c r="G89" s="26"/>
      <c r="H89" s="4"/>
      <c r="I89" s="4"/>
    </row>
    <row r="90" spans="1:9" x14ac:dyDescent="0.25">
      <c r="A90" s="24">
        <v>422</v>
      </c>
      <c r="B90" s="7" t="s">
        <v>778</v>
      </c>
      <c r="C90" s="7" t="s">
        <v>4</v>
      </c>
      <c r="D90" s="4"/>
      <c r="E90" s="4"/>
      <c r="F90" s="4"/>
      <c r="G90" s="26"/>
      <c r="H90" s="4"/>
      <c r="I90" s="4"/>
    </row>
    <row r="91" spans="1:9" x14ac:dyDescent="0.25">
      <c r="A91" s="24">
        <v>424</v>
      </c>
      <c r="B91" s="7" t="s">
        <v>779</v>
      </c>
      <c r="C91" s="7" t="s">
        <v>8</v>
      </c>
      <c r="D91" s="4"/>
      <c r="E91" s="4"/>
      <c r="F91" s="4"/>
      <c r="G91" s="26"/>
      <c r="H91" s="4"/>
      <c r="I91" s="4"/>
    </row>
    <row r="92" spans="1:9" x14ac:dyDescent="0.25">
      <c r="A92" s="24">
        <v>425</v>
      </c>
      <c r="B92" s="7" t="s">
        <v>780</v>
      </c>
      <c r="C92" s="7" t="s">
        <v>4</v>
      </c>
      <c r="D92" s="4"/>
      <c r="E92" s="4"/>
      <c r="F92" s="4"/>
      <c r="G92" s="26"/>
      <c r="H92" s="4"/>
      <c r="I92" s="4"/>
    </row>
    <row r="93" spans="1:9" x14ac:dyDescent="0.25">
      <c r="A93" s="24">
        <v>427</v>
      </c>
      <c r="B93" s="7" t="s">
        <v>781</v>
      </c>
      <c r="C93" s="7" t="s">
        <v>8</v>
      </c>
      <c r="D93" s="4"/>
      <c r="E93" s="4"/>
      <c r="F93" s="4"/>
      <c r="G93" s="26"/>
      <c r="H93" s="4"/>
      <c r="I93" s="4"/>
    </row>
    <row r="94" spans="1:9" x14ac:dyDescent="0.25">
      <c r="A94" s="24">
        <v>428</v>
      </c>
      <c r="B94" s="7" t="s">
        <v>782</v>
      </c>
      <c r="C94" s="7" t="s">
        <v>10</v>
      </c>
      <c r="D94" s="4"/>
      <c r="E94" s="4"/>
      <c r="F94" s="4"/>
      <c r="G94" s="26"/>
      <c r="H94" s="4"/>
      <c r="I94" s="4"/>
    </row>
    <row r="95" spans="1:9" x14ac:dyDescent="0.25">
      <c r="A95" s="24">
        <v>501</v>
      </c>
      <c r="B95" s="7" t="s">
        <v>783</v>
      </c>
      <c r="C95" s="7" t="s">
        <v>4</v>
      </c>
      <c r="D95" s="4"/>
      <c r="E95" s="4"/>
      <c r="F95" s="4"/>
      <c r="G95" s="26"/>
      <c r="H95" s="4"/>
      <c r="I95" s="4"/>
    </row>
    <row r="96" spans="1:9" x14ac:dyDescent="0.25">
      <c r="A96" s="24">
        <v>502</v>
      </c>
      <c r="B96" s="7" t="s">
        <v>784</v>
      </c>
      <c r="C96" s="7" t="s">
        <v>4</v>
      </c>
      <c r="D96" s="4"/>
      <c r="E96" s="4"/>
      <c r="F96" s="4"/>
      <c r="G96" s="26"/>
      <c r="H96" s="4"/>
      <c r="I96" s="4"/>
    </row>
    <row r="97" spans="1:9" x14ac:dyDescent="0.25">
      <c r="A97" s="24">
        <v>503</v>
      </c>
      <c r="B97" s="7" t="s">
        <v>785</v>
      </c>
      <c r="C97" s="7" t="s">
        <v>8</v>
      </c>
      <c r="D97" s="4"/>
      <c r="E97" s="4"/>
      <c r="F97" s="4"/>
      <c r="G97" s="26"/>
      <c r="H97" s="4"/>
      <c r="I97" s="4"/>
    </row>
    <row r="98" spans="1:9" x14ac:dyDescent="0.25">
      <c r="A98" s="24">
        <v>504</v>
      </c>
      <c r="B98" s="7" t="s">
        <v>786</v>
      </c>
      <c r="C98" s="7" t="s">
        <v>4</v>
      </c>
      <c r="D98" s="4"/>
      <c r="E98" s="4"/>
      <c r="F98" s="4"/>
      <c r="G98" s="26"/>
      <c r="H98" s="4"/>
      <c r="I98" s="4"/>
    </row>
    <row r="99" spans="1:9" x14ac:dyDescent="0.25">
      <c r="A99" s="24">
        <v>505</v>
      </c>
      <c r="B99" s="7" t="s">
        <v>787</v>
      </c>
      <c r="C99" s="7" t="s">
        <v>4</v>
      </c>
      <c r="D99" s="4"/>
      <c r="E99" s="4"/>
      <c r="F99" s="4"/>
      <c r="G99" s="26"/>
      <c r="H99" s="4"/>
      <c r="I99" s="4"/>
    </row>
    <row r="100" spans="1:9" x14ac:dyDescent="0.25">
      <c r="A100" s="24">
        <v>506</v>
      </c>
      <c r="B100" s="7" t="s">
        <v>788</v>
      </c>
      <c r="C100" s="7" t="s">
        <v>4</v>
      </c>
      <c r="D100" s="4"/>
      <c r="E100" s="4"/>
      <c r="F100" s="4"/>
      <c r="G100" s="26"/>
      <c r="H100" s="4"/>
      <c r="I100" s="4"/>
    </row>
    <row r="101" spans="1:9" x14ac:dyDescent="0.25">
      <c r="A101" s="24">
        <v>507</v>
      </c>
      <c r="B101" s="7" t="s">
        <v>789</v>
      </c>
      <c r="C101" s="7" t="s">
        <v>10</v>
      </c>
      <c r="D101" s="4"/>
      <c r="E101" s="4"/>
      <c r="F101" s="4"/>
      <c r="G101" s="26"/>
      <c r="H101" s="4"/>
      <c r="I101" s="4"/>
    </row>
    <row r="102" spans="1:9" x14ac:dyDescent="0.25">
      <c r="A102" s="24">
        <v>508</v>
      </c>
      <c r="B102" s="7" t="s">
        <v>790</v>
      </c>
      <c r="C102" s="7" t="s">
        <v>4</v>
      </c>
      <c r="D102" s="4"/>
      <c r="E102" s="4"/>
      <c r="F102" s="4"/>
      <c r="G102" s="26"/>
      <c r="H102" s="4"/>
      <c r="I102" s="4"/>
    </row>
    <row r="103" spans="1:9" x14ac:dyDescent="0.25">
      <c r="A103" s="24">
        <v>510</v>
      </c>
      <c r="B103" s="7" t="s">
        <v>791</v>
      </c>
      <c r="C103" s="7" t="s">
        <v>8</v>
      </c>
      <c r="D103" s="4"/>
      <c r="E103" s="4"/>
      <c r="F103" s="4"/>
      <c r="G103" s="26"/>
      <c r="H103" s="4"/>
      <c r="I103" s="4"/>
    </row>
    <row r="104" spans="1:9" x14ac:dyDescent="0.25">
      <c r="A104" s="24">
        <v>511</v>
      </c>
      <c r="B104" s="7" t="s">
        <v>792</v>
      </c>
      <c r="C104" s="7" t="s">
        <v>4</v>
      </c>
      <c r="D104" s="4"/>
      <c r="E104" s="4"/>
      <c r="F104" s="4"/>
      <c r="G104" s="26"/>
      <c r="H104" s="4"/>
      <c r="I104" s="4"/>
    </row>
    <row r="105" spans="1:9" x14ac:dyDescent="0.25">
      <c r="A105" s="24">
        <v>512</v>
      </c>
      <c r="B105" s="7" t="s">
        <v>793</v>
      </c>
      <c r="C105" s="7" t="s">
        <v>4</v>
      </c>
      <c r="D105" s="4"/>
      <c r="E105" s="4"/>
      <c r="F105" s="4"/>
      <c r="G105" s="26"/>
      <c r="H105" s="4"/>
      <c r="I105" s="4"/>
    </row>
    <row r="106" spans="1:9" x14ac:dyDescent="0.25">
      <c r="A106" s="24">
        <v>513</v>
      </c>
      <c r="B106" s="7" t="s">
        <v>794</v>
      </c>
      <c r="C106" s="7" t="s">
        <v>4</v>
      </c>
      <c r="D106" s="4"/>
      <c r="E106" s="4"/>
      <c r="F106" s="4"/>
      <c r="G106" s="26"/>
      <c r="H106" s="4"/>
      <c r="I106" s="4"/>
    </row>
    <row r="107" spans="1:9" x14ac:dyDescent="0.25">
      <c r="A107" s="24">
        <v>514</v>
      </c>
      <c r="B107" s="7" t="s">
        <v>795</v>
      </c>
      <c r="C107" s="7" t="s">
        <v>4</v>
      </c>
      <c r="D107" s="4"/>
      <c r="E107" s="4"/>
      <c r="F107" s="4"/>
      <c r="G107" s="26"/>
      <c r="H107" s="4"/>
      <c r="I107" s="4"/>
    </row>
    <row r="108" spans="1:9" x14ac:dyDescent="0.25">
      <c r="A108" s="24">
        <v>517</v>
      </c>
      <c r="B108" s="7" t="s">
        <v>796</v>
      </c>
      <c r="C108" s="7" t="s">
        <v>4</v>
      </c>
      <c r="D108" s="4"/>
      <c r="E108" s="4"/>
      <c r="F108" s="4"/>
      <c r="G108" s="26"/>
      <c r="H108" s="4"/>
      <c r="I108" s="4"/>
    </row>
    <row r="109" spans="1:9" x14ac:dyDescent="0.25">
      <c r="A109" s="24">
        <v>518</v>
      </c>
      <c r="B109" s="7" t="s">
        <v>797</v>
      </c>
      <c r="C109" s="7" t="s">
        <v>4</v>
      </c>
      <c r="D109" s="4"/>
      <c r="E109" s="4"/>
      <c r="F109" s="4"/>
      <c r="G109" s="26"/>
      <c r="H109" s="4"/>
      <c r="I109" s="4"/>
    </row>
    <row r="110" spans="1:9" x14ac:dyDescent="0.25">
      <c r="A110" s="24">
        <v>521</v>
      </c>
      <c r="B110" s="7" t="s">
        <v>798</v>
      </c>
      <c r="C110" s="7" t="s">
        <v>10</v>
      </c>
      <c r="D110" s="4"/>
      <c r="E110" s="4"/>
      <c r="F110" s="4"/>
      <c r="G110" s="26"/>
      <c r="H110" s="4"/>
      <c r="I110" s="4"/>
    </row>
    <row r="111" spans="1:9" x14ac:dyDescent="0.25">
      <c r="A111" s="24">
        <v>522</v>
      </c>
      <c r="B111" s="7" t="s">
        <v>799</v>
      </c>
      <c r="C111" s="7" t="s">
        <v>10</v>
      </c>
      <c r="D111" s="4"/>
      <c r="E111" s="4"/>
      <c r="F111" s="4"/>
      <c r="G111" s="26"/>
      <c r="H111" s="4"/>
      <c r="I111" s="4"/>
    </row>
    <row r="112" spans="1:9" x14ac:dyDescent="0.25">
      <c r="A112" s="24">
        <v>523</v>
      </c>
      <c r="B112" s="7" t="s">
        <v>800</v>
      </c>
      <c r="C112" s="7" t="s">
        <v>4</v>
      </c>
      <c r="D112" s="4"/>
      <c r="E112" s="4"/>
      <c r="F112" s="4"/>
      <c r="G112" s="26"/>
      <c r="H112" s="4"/>
      <c r="I112" s="4"/>
    </row>
    <row r="113" spans="1:9" x14ac:dyDescent="0.25">
      <c r="A113" s="24">
        <v>525</v>
      </c>
      <c r="B113" s="7" t="s">
        <v>801</v>
      </c>
      <c r="C113" s="7" t="s">
        <v>8</v>
      </c>
      <c r="D113" s="4"/>
      <c r="E113" s="4"/>
      <c r="F113" s="4"/>
      <c r="G113" s="26"/>
      <c r="H113" s="4"/>
      <c r="I113" s="4"/>
    </row>
    <row r="114" spans="1:9" x14ac:dyDescent="0.25">
      <c r="A114" s="24">
        <v>545</v>
      </c>
      <c r="B114" s="7" t="s">
        <v>802</v>
      </c>
      <c r="C114" s="7" t="s">
        <v>8</v>
      </c>
      <c r="D114" s="4"/>
      <c r="E114" s="4"/>
      <c r="F114" s="4"/>
      <c r="G114" s="26"/>
      <c r="H114" s="4"/>
      <c r="I114" s="4"/>
    </row>
    <row r="115" spans="1:9" x14ac:dyDescent="0.25">
      <c r="A115" s="24">
        <v>546</v>
      </c>
      <c r="B115" s="7" t="s">
        <v>803</v>
      </c>
      <c r="C115" s="7" t="s">
        <v>4</v>
      </c>
      <c r="D115" s="4"/>
      <c r="E115" s="4"/>
      <c r="F115" s="4"/>
      <c r="G115" s="26"/>
      <c r="H115" s="4"/>
      <c r="I115" s="4"/>
    </row>
    <row r="116" spans="1:9" x14ac:dyDescent="0.25">
      <c r="A116" s="24">
        <v>549</v>
      </c>
      <c r="B116" s="7" t="s">
        <v>804</v>
      </c>
      <c r="C116" s="7" t="s">
        <v>4</v>
      </c>
      <c r="D116" s="4"/>
      <c r="E116" s="4"/>
      <c r="F116" s="4"/>
      <c r="G116" s="26"/>
      <c r="H116" s="4"/>
      <c r="I116" s="4"/>
    </row>
    <row r="117" spans="1:9" x14ac:dyDescent="0.25">
      <c r="A117" s="24">
        <v>551</v>
      </c>
      <c r="B117" s="7" t="s">
        <v>805</v>
      </c>
      <c r="C117" s="7" t="s">
        <v>8</v>
      </c>
      <c r="D117" s="4"/>
      <c r="E117" s="4"/>
      <c r="F117" s="4"/>
      <c r="G117" s="26"/>
      <c r="H117" s="4"/>
      <c r="I117" s="4"/>
    </row>
    <row r="118" spans="1:9" x14ac:dyDescent="0.25">
      <c r="A118" s="24">
        <v>552</v>
      </c>
      <c r="B118" s="7" t="s">
        <v>806</v>
      </c>
      <c r="C118" s="7" t="s">
        <v>4</v>
      </c>
      <c r="D118" s="4"/>
      <c r="E118" s="4"/>
      <c r="F118" s="4"/>
      <c r="G118" s="26"/>
      <c r="H118" s="4"/>
      <c r="I118" s="4"/>
    </row>
    <row r="119" spans="1:9" x14ac:dyDescent="0.25">
      <c r="A119" s="24">
        <v>553</v>
      </c>
      <c r="B119" s="7" t="s">
        <v>807</v>
      </c>
      <c r="C119" s="7" t="s">
        <v>4</v>
      </c>
      <c r="D119" s="4"/>
      <c r="E119" s="4"/>
      <c r="F119" s="4"/>
      <c r="G119" s="26"/>
      <c r="H119" s="4"/>
      <c r="I119" s="4"/>
    </row>
    <row r="120" spans="1:9" x14ac:dyDescent="0.25">
      <c r="A120" s="24">
        <v>554</v>
      </c>
      <c r="B120" s="7" t="s">
        <v>808</v>
      </c>
      <c r="C120" s="7" t="s">
        <v>10</v>
      </c>
      <c r="D120" s="4"/>
      <c r="E120" s="4"/>
      <c r="F120" s="4"/>
      <c r="G120" s="26"/>
      <c r="H120" s="4"/>
      <c r="I120" s="4"/>
    </row>
    <row r="121" spans="1:9" x14ac:dyDescent="0.25">
      <c r="A121" s="24">
        <v>555</v>
      </c>
      <c r="B121" s="7" t="s">
        <v>809</v>
      </c>
      <c r="C121" s="7" t="s">
        <v>4</v>
      </c>
      <c r="D121" s="4"/>
      <c r="E121" s="4"/>
      <c r="F121" s="4"/>
      <c r="G121" s="26"/>
      <c r="H121" s="4"/>
      <c r="I121" s="4"/>
    </row>
    <row r="122" spans="1:9" x14ac:dyDescent="0.25">
      <c r="A122" s="24">
        <v>556</v>
      </c>
      <c r="B122" s="7" t="s">
        <v>810</v>
      </c>
      <c r="C122" s="7" t="s">
        <v>4</v>
      </c>
      <c r="D122" s="4"/>
      <c r="E122" s="4"/>
      <c r="F122" s="4"/>
      <c r="G122" s="26"/>
      <c r="H122" s="4"/>
      <c r="I122" s="4"/>
    </row>
    <row r="123" spans="1:9" x14ac:dyDescent="0.25">
      <c r="A123" s="24">
        <v>557</v>
      </c>
      <c r="B123" s="7" t="s">
        <v>811</v>
      </c>
      <c r="C123" s="7" t="s">
        <v>10</v>
      </c>
      <c r="D123" s="4"/>
      <c r="E123" s="4"/>
      <c r="F123" s="4"/>
      <c r="G123" s="26"/>
      <c r="H123" s="4"/>
      <c r="I123" s="4"/>
    </row>
    <row r="124" spans="1:9" x14ac:dyDescent="0.25">
      <c r="A124" s="24">
        <v>558</v>
      </c>
      <c r="B124" s="7" t="s">
        <v>812</v>
      </c>
      <c r="C124" s="7" t="s">
        <v>4</v>
      </c>
      <c r="D124" s="4"/>
      <c r="E124" s="4"/>
      <c r="F124" s="4"/>
      <c r="G124" s="26"/>
      <c r="H124" s="4"/>
      <c r="I124" s="4"/>
    </row>
    <row r="125" spans="1:9" x14ac:dyDescent="0.25">
      <c r="A125" s="24">
        <v>559</v>
      </c>
      <c r="B125" s="7" t="s">
        <v>813</v>
      </c>
      <c r="C125" s="7" t="s">
        <v>4</v>
      </c>
      <c r="D125" s="4"/>
      <c r="E125" s="4"/>
      <c r="F125" s="4"/>
      <c r="G125" s="26"/>
      <c r="H125" s="4"/>
      <c r="I125" s="4"/>
    </row>
    <row r="126" spans="1:9" x14ac:dyDescent="0.25">
      <c r="A126" s="24">
        <v>561</v>
      </c>
      <c r="B126" s="7" t="s">
        <v>814</v>
      </c>
      <c r="C126" s="7" t="s">
        <v>4</v>
      </c>
      <c r="D126" s="4"/>
      <c r="E126" s="4"/>
      <c r="F126" s="4"/>
      <c r="G126" s="26"/>
      <c r="H126" s="4"/>
      <c r="I126" s="4"/>
    </row>
    <row r="127" spans="1:9" x14ac:dyDescent="0.25">
      <c r="A127" s="24">
        <v>562</v>
      </c>
      <c r="B127" s="7" t="s">
        <v>815</v>
      </c>
      <c r="C127" s="7" t="s">
        <v>10</v>
      </c>
      <c r="D127" s="4"/>
      <c r="E127" s="4"/>
      <c r="F127" s="4"/>
      <c r="G127" s="26"/>
      <c r="H127" s="4"/>
      <c r="I127" s="4"/>
    </row>
    <row r="128" spans="1:9" x14ac:dyDescent="0.25">
      <c r="A128" s="24">
        <v>563</v>
      </c>
      <c r="B128" s="7" t="s">
        <v>816</v>
      </c>
      <c r="C128" s="7" t="s">
        <v>4</v>
      </c>
      <c r="D128" s="4"/>
      <c r="E128" s="4"/>
      <c r="F128" s="4"/>
      <c r="G128" s="26"/>
      <c r="H128" s="4"/>
      <c r="I128" s="4"/>
    </row>
    <row r="129" spans="1:9" x14ac:dyDescent="0.25">
      <c r="A129" s="24">
        <v>564</v>
      </c>
      <c r="B129" s="7" t="s">
        <v>817</v>
      </c>
      <c r="C129" s="7" t="s">
        <v>4</v>
      </c>
      <c r="D129" s="4"/>
      <c r="E129" s="4"/>
      <c r="F129" s="4"/>
      <c r="G129" s="26"/>
      <c r="H129" s="4"/>
      <c r="I129" s="4"/>
    </row>
    <row r="130" spans="1:9" x14ac:dyDescent="0.25">
      <c r="A130" s="24">
        <v>565</v>
      </c>
      <c r="B130" s="7" t="s">
        <v>818</v>
      </c>
      <c r="C130" s="7" t="s">
        <v>4</v>
      </c>
      <c r="D130" s="4"/>
      <c r="E130" s="4"/>
      <c r="F130" s="4"/>
      <c r="G130" s="26"/>
      <c r="H130" s="4"/>
      <c r="I130" s="4"/>
    </row>
    <row r="131" spans="1:9" x14ac:dyDescent="0.25">
      <c r="A131" s="24">
        <v>566</v>
      </c>
      <c r="B131" s="7" t="s">
        <v>819</v>
      </c>
      <c r="C131" s="7" t="s">
        <v>4</v>
      </c>
      <c r="D131" s="4"/>
      <c r="E131" s="4"/>
      <c r="F131" s="4"/>
      <c r="G131" s="26"/>
      <c r="H131" s="4"/>
      <c r="I131" s="4"/>
    </row>
    <row r="132" spans="1:9" x14ac:dyDescent="0.25">
      <c r="A132" s="24">
        <v>568</v>
      </c>
      <c r="B132" s="7" t="s">
        <v>820</v>
      </c>
      <c r="C132" s="7" t="s">
        <v>4</v>
      </c>
      <c r="D132" s="4"/>
      <c r="E132" s="4"/>
      <c r="F132" s="4"/>
      <c r="G132" s="26"/>
      <c r="H132" s="4"/>
      <c r="I132" s="4"/>
    </row>
    <row r="133" spans="1:9" x14ac:dyDescent="0.25">
      <c r="A133" s="24">
        <v>569</v>
      </c>
      <c r="B133" s="7" t="s">
        <v>821</v>
      </c>
      <c r="C133" s="7" t="s">
        <v>4</v>
      </c>
      <c r="D133" s="4"/>
      <c r="E133" s="4"/>
      <c r="F133" s="4"/>
      <c r="G133" s="26"/>
      <c r="H133" s="4"/>
      <c r="I133" s="4"/>
    </row>
    <row r="134" spans="1:9" x14ac:dyDescent="0.25">
      <c r="A134" s="24">
        <v>570</v>
      </c>
      <c r="B134" s="7" t="s">
        <v>822</v>
      </c>
      <c r="C134" s="7" t="s">
        <v>4</v>
      </c>
      <c r="D134" s="4"/>
      <c r="E134" s="4"/>
      <c r="F134" s="4"/>
      <c r="G134" s="26"/>
      <c r="H134" s="4"/>
      <c r="I134" s="4"/>
    </row>
    <row r="135" spans="1:9" x14ac:dyDescent="0.25">
      <c r="A135" s="24">
        <v>587</v>
      </c>
      <c r="B135" s="7" t="s">
        <v>823</v>
      </c>
      <c r="C135" s="7" t="s">
        <v>4</v>
      </c>
      <c r="D135" s="4"/>
      <c r="E135" s="4"/>
      <c r="F135" s="4"/>
      <c r="G135" s="26"/>
      <c r="H135" s="4"/>
      <c r="I135" s="4"/>
    </row>
    <row r="136" spans="1:9" x14ac:dyDescent="0.25">
      <c r="A136" s="24">
        <v>601</v>
      </c>
      <c r="B136" s="7" t="s">
        <v>824</v>
      </c>
      <c r="C136" s="7" t="s">
        <v>4</v>
      </c>
      <c r="D136" s="4"/>
      <c r="E136" s="4"/>
      <c r="F136" s="4"/>
      <c r="G136" s="26"/>
      <c r="H136" s="4"/>
      <c r="I136" s="4"/>
    </row>
    <row r="137" spans="1:9" x14ac:dyDescent="0.25">
      <c r="A137" s="24">
        <v>602</v>
      </c>
      <c r="B137" s="7" t="s">
        <v>825</v>
      </c>
      <c r="C137" s="7" t="s">
        <v>8</v>
      </c>
      <c r="D137" s="4"/>
      <c r="E137" s="4"/>
      <c r="F137" s="4"/>
      <c r="G137" s="26"/>
      <c r="H137" s="4"/>
      <c r="I137" s="4"/>
    </row>
    <row r="138" spans="1:9" x14ac:dyDescent="0.25">
      <c r="A138" s="24">
        <v>603</v>
      </c>
      <c r="B138" s="7" t="s">
        <v>826</v>
      </c>
      <c r="C138" s="7" t="s">
        <v>4</v>
      </c>
      <c r="D138" s="4"/>
      <c r="E138" s="4"/>
      <c r="F138" s="4"/>
      <c r="G138" s="26"/>
      <c r="H138" s="4"/>
      <c r="I138" s="4"/>
    </row>
    <row r="139" spans="1:9" x14ac:dyDescent="0.25">
      <c r="A139" s="24">
        <v>604</v>
      </c>
      <c r="B139" s="7" t="s">
        <v>827</v>
      </c>
      <c r="C139" s="7" t="s">
        <v>4</v>
      </c>
      <c r="D139" s="4"/>
      <c r="E139" s="4"/>
      <c r="F139" s="4"/>
      <c r="G139" s="26"/>
      <c r="H139" s="4"/>
      <c r="I139" s="4"/>
    </row>
    <row r="140" spans="1:9" x14ac:dyDescent="0.25">
      <c r="A140" s="24">
        <v>606</v>
      </c>
      <c r="B140" s="7" t="s">
        <v>828</v>
      </c>
      <c r="C140" s="7" t="s">
        <v>10</v>
      </c>
      <c r="D140" s="4"/>
      <c r="E140" s="4"/>
      <c r="F140" s="4"/>
      <c r="G140" s="26"/>
      <c r="H140" s="4"/>
      <c r="I140" s="4"/>
    </row>
    <row r="141" spans="1:9" x14ac:dyDescent="0.25">
      <c r="A141" s="24">
        <v>607</v>
      </c>
      <c r="B141" s="7" t="s">
        <v>829</v>
      </c>
      <c r="C141" s="7" t="s">
        <v>4</v>
      </c>
      <c r="D141" s="4"/>
      <c r="E141" s="4"/>
      <c r="F141" s="4"/>
      <c r="G141" s="26"/>
      <c r="H141" s="4"/>
      <c r="I141" s="4"/>
    </row>
    <row r="142" spans="1:9" x14ac:dyDescent="0.25">
      <c r="A142" s="24">
        <v>647</v>
      </c>
      <c r="B142" s="7" t="s">
        <v>830</v>
      </c>
      <c r="C142" s="7" t="s">
        <v>10</v>
      </c>
      <c r="D142" s="4"/>
      <c r="E142" s="4"/>
      <c r="F142" s="4"/>
      <c r="G142" s="26"/>
      <c r="H142" s="4"/>
      <c r="I142" s="4"/>
    </row>
    <row r="143" spans="1:9" x14ac:dyDescent="0.25">
      <c r="A143" s="24">
        <v>652</v>
      </c>
      <c r="B143" s="7" t="s">
        <v>493</v>
      </c>
      <c r="C143" s="7" t="s">
        <v>4</v>
      </c>
      <c r="D143" s="4"/>
      <c r="E143" s="4"/>
      <c r="F143" s="4"/>
      <c r="G143" s="26"/>
      <c r="H143" s="4"/>
      <c r="I143" s="4"/>
    </row>
    <row r="144" spans="1:9" x14ac:dyDescent="0.25">
      <c r="A144" s="24">
        <v>653</v>
      </c>
      <c r="B144" s="7" t="s">
        <v>831</v>
      </c>
      <c r="C144" s="7" t="s">
        <v>4</v>
      </c>
      <c r="D144" s="4"/>
      <c r="E144" s="4"/>
      <c r="F144" s="4"/>
      <c r="G144" s="26"/>
      <c r="H144" s="4"/>
      <c r="I144" s="4"/>
    </row>
    <row r="145" spans="1:9" x14ac:dyDescent="0.25">
      <c r="A145" s="24">
        <v>701</v>
      </c>
      <c r="B145" s="7" t="s">
        <v>832</v>
      </c>
      <c r="C145" s="7" t="s">
        <v>8</v>
      </c>
      <c r="D145" s="4"/>
      <c r="E145" s="4"/>
      <c r="F145" s="4"/>
      <c r="G145" s="26"/>
      <c r="H145" s="4"/>
      <c r="I145" s="4"/>
    </row>
    <row r="146" spans="1:9" x14ac:dyDescent="0.25">
      <c r="A146" s="24">
        <v>702</v>
      </c>
      <c r="B146" s="7" t="s">
        <v>833</v>
      </c>
      <c r="C146" s="7" t="s">
        <v>4</v>
      </c>
      <c r="D146" s="4"/>
      <c r="E146" s="4"/>
      <c r="F146" s="4"/>
      <c r="G146" s="26"/>
      <c r="H146" s="4"/>
      <c r="I146" s="4"/>
    </row>
    <row r="147" spans="1:9" x14ac:dyDescent="0.25">
      <c r="A147" s="24">
        <v>703</v>
      </c>
      <c r="B147" s="7" t="s">
        <v>834</v>
      </c>
      <c r="C147" s="7" t="s">
        <v>4</v>
      </c>
      <c r="D147" s="4"/>
      <c r="E147" s="4"/>
      <c r="F147" s="4"/>
      <c r="G147" s="26"/>
      <c r="H147" s="4"/>
      <c r="I147" s="4"/>
    </row>
    <row r="148" spans="1:9" x14ac:dyDescent="0.25">
      <c r="A148" s="24">
        <v>704</v>
      </c>
      <c r="B148" s="7" t="s">
        <v>835</v>
      </c>
      <c r="C148" s="7" t="s">
        <v>4</v>
      </c>
      <c r="D148" s="4"/>
      <c r="E148" s="4"/>
      <c r="F148" s="4"/>
      <c r="G148" s="26"/>
      <c r="H148" s="4"/>
      <c r="I148" s="4"/>
    </row>
    <row r="149" spans="1:9" x14ac:dyDescent="0.25">
      <c r="A149" s="24">
        <v>705</v>
      </c>
      <c r="B149" s="7" t="s">
        <v>836</v>
      </c>
      <c r="C149" s="7" t="s">
        <v>10</v>
      </c>
      <c r="D149" s="4"/>
      <c r="E149" s="4"/>
      <c r="F149" s="4"/>
      <c r="G149" s="26"/>
      <c r="H149" s="4"/>
      <c r="I149" s="4"/>
    </row>
    <row r="150" spans="1:9" x14ac:dyDescent="0.25">
      <c r="A150" s="24">
        <v>706</v>
      </c>
      <c r="B150" s="7" t="s">
        <v>837</v>
      </c>
      <c r="C150" s="7" t="s">
        <v>4</v>
      </c>
      <c r="D150" s="4"/>
      <c r="E150" s="4"/>
      <c r="F150" s="4"/>
      <c r="G150" s="26"/>
      <c r="H150" s="4"/>
      <c r="I150" s="4"/>
    </row>
    <row r="151" spans="1:9" x14ac:dyDescent="0.25">
      <c r="A151" s="24">
        <v>707</v>
      </c>
      <c r="B151" s="7" t="s">
        <v>838</v>
      </c>
      <c r="C151" s="7" t="s">
        <v>10</v>
      </c>
      <c r="D151" s="4"/>
      <c r="E151" s="4"/>
      <c r="F151" s="4"/>
      <c r="G151" s="26"/>
      <c r="H151" s="4"/>
      <c r="I151" s="4"/>
    </row>
    <row r="152" spans="1:9" x14ac:dyDescent="0.25">
      <c r="A152" s="24">
        <v>708</v>
      </c>
      <c r="B152" s="7" t="s">
        <v>839</v>
      </c>
      <c r="C152" s="7" t="s">
        <v>10</v>
      </c>
      <c r="D152" s="4"/>
      <c r="E152" s="4"/>
      <c r="F152" s="4"/>
      <c r="G152" s="26"/>
      <c r="H152" s="4"/>
      <c r="I152" s="4"/>
    </row>
    <row r="153" spans="1:9" x14ac:dyDescent="0.25">
      <c r="A153" s="24">
        <v>747</v>
      </c>
      <c r="B153" s="7" t="s">
        <v>840</v>
      </c>
      <c r="C153" s="7" t="s">
        <v>4</v>
      </c>
      <c r="D153" s="4"/>
      <c r="E153" s="4"/>
      <c r="F153" s="4"/>
      <c r="G153" s="26"/>
      <c r="H153" s="4"/>
      <c r="I153" s="4"/>
    </row>
    <row r="154" spans="1:9" x14ac:dyDescent="0.25">
      <c r="A154" s="24">
        <v>748</v>
      </c>
      <c r="B154" s="7" t="s">
        <v>841</v>
      </c>
      <c r="C154" s="7" t="s">
        <v>1431</v>
      </c>
      <c r="D154" s="4"/>
      <c r="E154" s="4"/>
      <c r="F154" s="4"/>
      <c r="G154" s="26"/>
      <c r="H154" s="4"/>
      <c r="I154" s="4"/>
    </row>
    <row r="155" spans="1:9" x14ac:dyDescent="0.25">
      <c r="A155" s="24">
        <v>749</v>
      </c>
      <c r="B155" s="7" t="s">
        <v>842</v>
      </c>
      <c r="C155" s="7" t="s">
        <v>4</v>
      </c>
      <c r="D155" s="4"/>
      <c r="E155" s="4"/>
      <c r="F155" s="4"/>
      <c r="G155" s="26"/>
      <c r="H155" s="4"/>
      <c r="I155" s="4"/>
    </row>
    <row r="156" spans="1:9" x14ac:dyDescent="0.25">
      <c r="A156" s="24">
        <v>754</v>
      </c>
      <c r="B156" s="7" t="s">
        <v>843</v>
      </c>
      <c r="C156" s="7" t="s">
        <v>4</v>
      </c>
      <c r="D156" s="4"/>
      <c r="E156" s="4"/>
      <c r="F156" s="4"/>
      <c r="G156" s="26"/>
      <c r="H156" s="4"/>
      <c r="I156" s="4"/>
    </row>
    <row r="157" spans="1:9" x14ac:dyDescent="0.25">
      <c r="A157" s="24">
        <v>755</v>
      </c>
      <c r="B157" s="7" t="s">
        <v>844</v>
      </c>
      <c r="C157" s="7" t="s">
        <v>10</v>
      </c>
      <c r="D157" s="4"/>
      <c r="E157" s="4"/>
      <c r="F157" s="4"/>
      <c r="G157" s="26"/>
      <c r="H157" s="4"/>
      <c r="I157" s="4"/>
    </row>
    <row r="158" spans="1:9" x14ac:dyDescent="0.25">
      <c r="A158" s="24">
        <v>756</v>
      </c>
      <c r="B158" s="7" t="s">
        <v>845</v>
      </c>
      <c r="C158" s="7" t="s">
        <v>4</v>
      </c>
      <c r="D158" s="4"/>
      <c r="E158" s="4"/>
      <c r="F158" s="4"/>
      <c r="G158" s="26"/>
      <c r="H158" s="4"/>
      <c r="I158" s="4"/>
    </row>
    <row r="159" spans="1:9" x14ac:dyDescent="0.25">
      <c r="A159" s="24">
        <v>757</v>
      </c>
      <c r="B159" s="7" t="s">
        <v>846</v>
      </c>
      <c r="C159" s="7" t="s">
        <v>8</v>
      </c>
      <c r="D159" s="4"/>
      <c r="E159" s="4"/>
      <c r="F159" s="4"/>
      <c r="G159" s="26"/>
      <c r="H159" s="4"/>
      <c r="I159" s="4"/>
    </row>
    <row r="160" spans="1:9" x14ac:dyDescent="0.25">
      <c r="A160" s="24">
        <v>761</v>
      </c>
      <c r="B160" s="7" t="s">
        <v>847</v>
      </c>
      <c r="C160" s="7" t="s">
        <v>4</v>
      </c>
      <c r="D160" s="4"/>
      <c r="E160" s="4"/>
      <c r="F160" s="4"/>
      <c r="G160" s="26"/>
      <c r="H160" s="4"/>
      <c r="I160" s="4"/>
    </row>
    <row r="161" spans="1:9" x14ac:dyDescent="0.25">
      <c r="A161" s="24">
        <v>764</v>
      </c>
      <c r="B161" s="7" t="s">
        <v>848</v>
      </c>
      <c r="C161" s="7" t="s">
        <v>4</v>
      </c>
      <c r="D161" s="4"/>
      <c r="E161" s="4"/>
      <c r="F161" s="4"/>
      <c r="G161" s="26"/>
      <c r="H161" s="4"/>
      <c r="I161" s="4"/>
    </row>
    <row r="162" spans="1:9" x14ac:dyDescent="0.25">
      <c r="A162" s="24">
        <v>766</v>
      </c>
      <c r="B162" s="7" t="s">
        <v>849</v>
      </c>
      <c r="C162" s="7" t="s">
        <v>4</v>
      </c>
      <c r="D162" s="4"/>
      <c r="E162" s="4"/>
      <c r="F162" s="4"/>
      <c r="G162" s="26"/>
      <c r="H162" s="4"/>
      <c r="I162" s="4"/>
    </row>
    <row r="163" spans="1:9" x14ac:dyDescent="0.25">
      <c r="A163" s="24">
        <v>767</v>
      </c>
      <c r="B163" s="7" t="s">
        <v>850</v>
      </c>
      <c r="C163" s="7" t="s">
        <v>4</v>
      </c>
      <c r="D163" s="4"/>
      <c r="E163" s="4"/>
      <c r="F163" s="4"/>
      <c r="G163" s="26"/>
      <c r="H163" s="4"/>
      <c r="I163" s="4"/>
    </row>
    <row r="164" spans="1:9" x14ac:dyDescent="0.25">
      <c r="A164" s="24">
        <v>769</v>
      </c>
      <c r="B164" s="7" t="s">
        <v>851</v>
      </c>
      <c r="C164" s="7" t="s">
        <v>4</v>
      </c>
      <c r="D164" s="4"/>
      <c r="E164" s="4"/>
      <c r="F164" s="4"/>
      <c r="G164" s="26"/>
      <c r="H164" s="4"/>
      <c r="I164" s="4"/>
    </row>
    <row r="165" spans="1:9" x14ac:dyDescent="0.25">
      <c r="A165" s="24">
        <v>770</v>
      </c>
      <c r="B165" s="7" t="s">
        <v>852</v>
      </c>
      <c r="C165" s="7" t="s">
        <v>4</v>
      </c>
      <c r="D165" s="4"/>
      <c r="E165" s="4"/>
      <c r="F165" s="4"/>
      <c r="G165" s="26"/>
      <c r="H165" s="4"/>
      <c r="I165" s="4"/>
    </row>
    <row r="166" spans="1:9" x14ac:dyDescent="0.25">
      <c r="A166" s="24">
        <v>771</v>
      </c>
      <c r="B166" s="7" t="s">
        <v>853</v>
      </c>
      <c r="C166" s="7" t="s">
        <v>4</v>
      </c>
      <c r="D166" s="4"/>
      <c r="E166" s="4"/>
      <c r="F166" s="4"/>
      <c r="G166" s="26"/>
      <c r="H166" s="4"/>
      <c r="I166" s="4"/>
    </row>
    <row r="167" spans="1:9" x14ac:dyDescent="0.25">
      <c r="A167" s="24">
        <v>772</v>
      </c>
      <c r="B167" s="7" t="s">
        <v>854</v>
      </c>
      <c r="C167" s="7" t="s">
        <v>4</v>
      </c>
      <c r="D167" s="4"/>
      <c r="E167" s="4"/>
      <c r="F167" s="4"/>
      <c r="G167" s="26"/>
      <c r="H167" s="4"/>
      <c r="I167" s="4"/>
    </row>
    <row r="168" spans="1:9" x14ac:dyDescent="0.25">
      <c r="A168" s="24">
        <v>773</v>
      </c>
      <c r="B168" s="7" t="s">
        <v>855</v>
      </c>
      <c r="C168" s="7" t="s">
        <v>4</v>
      </c>
      <c r="D168" s="4"/>
      <c r="E168" s="4"/>
      <c r="F168" s="4"/>
      <c r="G168" s="26"/>
      <c r="H168" s="4"/>
      <c r="I168" s="4"/>
    </row>
    <row r="169" spans="1:9" x14ac:dyDescent="0.25">
      <c r="A169" s="24">
        <v>774</v>
      </c>
      <c r="B169" s="7" t="s">
        <v>856</v>
      </c>
      <c r="C169" s="7" t="s">
        <v>4</v>
      </c>
      <c r="D169" s="4"/>
      <c r="E169" s="4"/>
      <c r="F169" s="4"/>
      <c r="G169" s="26"/>
      <c r="H169" s="4"/>
      <c r="I169" s="4"/>
    </row>
    <row r="170" spans="1:9" x14ac:dyDescent="0.25">
      <c r="A170" s="24">
        <v>775</v>
      </c>
      <c r="B170" s="7" t="s">
        <v>857</v>
      </c>
      <c r="C170" s="7" t="s">
        <v>10</v>
      </c>
      <c r="D170" s="4"/>
      <c r="E170" s="4"/>
      <c r="F170" s="4"/>
      <c r="G170" s="26"/>
      <c r="H170" s="4"/>
      <c r="I170" s="4"/>
    </row>
    <row r="171" spans="1:9" x14ac:dyDescent="0.25">
      <c r="A171" s="24">
        <v>776</v>
      </c>
      <c r="B171" s="7" t="s">
        <v>858</v>
      </c>
      <c r="C171" s="7" t="s">
        <v>4</v>
      </c>
      <c r="D171" s="4"/>
      <c r="E171" s="4"/>
      <c r="F171" s="4"/>
      <c r="G171" s="26"/>
      <c r="H171" s="4"/>
      <c r="I171" s="4"/>
    </row>
    <row r="172" spans="1:9" x14ac:dyDescent="0.25">
      <c r="A172" s="24">
        <v>777</v>
      </c>
      <c r="B172" s="7" t="s">
        <v>859</v>
      </c>
      <c r="C172" s="7" t="s">
        <v>4</v>
      </c>
      <c r="D172" s="4"/>
      <c r="E172" s="4"/>
      <c r="F172" s="4"/>
      <c r="G172" s="26"/>
      <c r="H172" s="4"/>
      <c r="I172" s="4"/>
    </row>
    <row r="173" spans="1:9" x14ac:dyDescent="0.25">
      <c r="A173" s="24">
        <v>778</v>
      </c>
      <c r="B173" s="7" t="s">
        <v>860</v>
      </c>
      <c r="C173" s="7" t="s">
        <v>10</v>
      </c>
      <c r="D173" s="4"/>
      <c r="E173" s="4"/>
      <c r="F173" s="4"/>
      <c r="G173" s="26"/>
      <c r="H173" s="4"/>
      <c r="I173" s="4"/>
    </row>
    <row r="174" spans="1:9" x14ac:dyDescent="0.25">
      <c r="A174" s="24">
        <v>779</v>
      </c>
      <c r="B174" s="7" t="s">
        <v>861</v>
      </c>
      <c r="C174" s="7" t="s">
        <v>4</v>
      </c>
      <c r="D174" s="4"/>
      <c r="E174" s="4"/>
      <c r="F174" s="4"/>
      <c r="G174" s="26"/>
      <c r="H174" s="4"/>
      <c r="I174" s="4"/>
    </row>
    <row r="175" spans="1:9" x14ac:dyDescent="0.25">
      <c r="A175" s="24">
        <v>780</v>
      </c>
      <c r="B175" s="7" t="s">
        <v>862</v>
      </c>
      <c r="C175" s="7" t="s">
        <v>4</v>
      </c>
      <c r="D175" s="4"/>
      <c r="E175" s="4"/>
      <c r="F175" s="4"/>
      <c r="G175" s="26"/>
      <c r="H175" s="4"/>
      <c r="I175" s="4"/>
    </row>
    <row r="176" spans="1:9" x14ac:dyDescent="0.25">
      <c r="A176" s="24">
        <v>782</v>
      </c>
      <c r="B176" s="7" t="s">
        <v>863</v>
      </c>
      <c r="C176" s="7" t="s">
        <v>8</v>
      </c>
      <c r="D176" s="4"/>
      <c r="E176" s="4"/>
      <c r="F176" s="4"/>
      <c r="G176" s="26"/>
      <c r="H176" s="4"/>
      <c r="I176" s="4"/>
    </row>
    <row r="177" spans="1:9" x14ac:dyDescent="0.25">
      <c r="A177" s="24">
        <v>783</v>
      </c>
      <c r="B177" s="7" t="s">
        <v>864</v>
      </c>
      <c r="C177" s="7" t="s">
        <v>4</v>
      </c>
      <c r="D177" s="4"/>
      <c r="E177" s="4"/>
      <c r="F177" s="4"/>
      <c r="G177" s="26"/>
      <c r="H177" s="4"/>
      <c r="I177" s="4"/>
    </row>
    <row r="178" spans="1:9" x14ac:dyDescent="0.25">
      <c r="A178" s="24">
        <v>784</v>
      </c>
      <c r="B178" s="7" t="s">
        <v>865</v>
      </c>
      <c r="C178" s="7" t="s">
        <v>4</v>
      </c>
      <c r="D178" s="4"/>
      <c r="E178" s="4"/>
      <c r="F178" s="4"/>
      <c r="G178" s="26"/>
      <c r="H178" s="4"/>
      <c r="I178" s="4"/>
    </row>
    <row r="179" spans="1:9" x14ac:dyDescent="0.25">
      <c r="A179" s="24">
        <v>786</v>
      </c>
      <c r="B179" s="7" t="s">
        <v>866</v>
      </c>
      <c r="C179" s="7" t="s">
        <v>4</v>
      </c>
      <c r="D179" s="4"/>
      <c r="E179" s="4"/>
      <c r="F179" s="4"/>
      <c r="G179" s="26"/>
      <c r="H179" s="4"/>
      <c r="I179" s="4"/>
    </row>
    <row r="180" spans="1:9" x14ac:dyDescent="0.25">
      <c r="A180" s="24">
        <v>787</v>
      </c>
      <c r="B180" s="7" t="s">
        <v>867</v>
      </c>
      <c r="C180" s="7" t="s">
        <v>10</v>
      </c>
      <c r="D180" s="4"/>
      <c r="E180" s="4"/>
      <c r="F180" s="4"/>
      <c r="G180" s="26"/>
      <c r="H180" s="4"/>
      <c r="I180" s="4"/>
    </row>
    <row r="181" spans="1:9" x14ac:dyDescent="0.25">
      <c r="A181" s="24">
        <v>788</v>
      </c>
      <c r="B181" s="7" t="s">
        <v>868</v>
      </c>
      <c r="C181" s="7" t="s">
        <v>4</v>
      </c>
      <c r="D181" s="4"/>
      <c r="E181" s="4"/>
      <c r="F181" s="4"/>
      <c r="G181" s="26"/>
      <c r="H181" s="4"/>
      <c r="I181" s="4"/>
    </row>
    <row r="182" spans="1:9" x14ac:dyDescent="0.25">
      <c r="A182" s="24">
        <v>789</v>
      </c>
      <c r="B182" s="7" t="s">
        <v>869</v>
      </c>
      <c r="C182" s="7" t="s">
        <v>8</v>
      </c>
      <c r="D182" s="4"/>
      <c r="E182" s="4"/>
      <c r="F182" s="4"/>
      <c r="G182" s="26"/>
      <c r="H182" s="4"/>
      <c r="I182" s="4"/>
    </row>
    <row r="183" spans="1:9" x14ac:dyDescent="0.25">
      <c r="A183" s="24">
        <v>790</v>
      </c>
      <c r="B183" s="7" t="s">
        <v>870</v>
      </c>
      <c r="C183" s="7" t="s">
        <v>4</v>
      </c>
      <c r="D183" s="4"/>
      <c r="E183" s="4"/>
      <c r="F183" s="4"/>
      <c r="G183" s="26"/>
      <c r="H183" s="4"/>
      <c r="I183" s="4"/>
    </row>
    <row r="184" spans="1:9" x14ac:dyDescent="0.25">
      <c r="A184" s="24">
        <v>791</v>
      </c>
      <c r="B184" s="7" t="s">
        <v>871</v>
      </c>
      <c r="C184" s="7" t="s">
        <v>4</v>
      </c>
      <c r="D184" s="4"/>
      <c r="E184" s="4"/>
      <c r="F184" s="4"/>
      <c r="G184" s="26"/>
      <c r="H184" s="4"/>
      <c r="I184" s="4"/>
    </row>
    <row r="185" spans="1:9" x14ac:dyDescent="0.25">
      <c r="A185" s="24">
        <v>792</v>
      </c>
      <c r="B185" s="7" t="s">
        <v>872</v>
      </c>
      <c r="C185" s="7" t="s">
        <v>10</v>
      </c>
      <c r="D185" s="4"/>
      <c r="E185" s="4"/>
      <c r="F185" s="4"/>
      <c r="G185" s="26"/>
      <c r="H185" s="4"/>
      <c r="I185" s="4"/>
    </row>
    <row r="186" spans="1:9" x14ac:dyDescent="0.25">
      <c r="A186" s="24">
        <v>794</v>
      </c>
      <c r="B186" s="7" t="s">
        <v>873</v>
      </c>
      <c r="C186" s="7" t="s">
        <v>4</v>
      </c>
      <c r="D186" s="4"/>
      <c r="E186" s="4"/>
      <c r="F186" s="4"/>
      <c r="G186" s="26"/>
      <c r="H186" s="4"/>
      <c r="I186" s="4"/>
    </row>
    <row r="187" spans="1:9" x14ac:dyDescent="0.25">
      <c r="A187" s="24">
        <v>795</v>
      </c>
      <c r="B187" s="7" t="s">
        <v>874</v>
      </c>
      <c r="C187" s="7" t="s">
        <v>4</v>
      </c>
      <c r="D187" s="4"/>
      <c r="E187" s="4"/>
      <c r="F187" s="4"/>
      <c r="G187" s="26"/>
      <c r="H187" s="4"/>
      <c r="I187" s="4"/>
    </row>
    <row r="188" spans="1:9" x14ac:dyDescent="0.25">
      <c r="A188" s="24">
        <v>796</v>
      </c>
      <c r="B188" s="7" t="s">
        <v>875</v>
      </c>
      <c r="C188" s="7" t="s">
        <v>8</v>
      </c>
      <c r="D188" s="4"/>
      <c r="E188" s="4"/>
      <c r="F188" s="4"/>
      <c r="G188" s="26"/>
      <c r="H188" s="4"/>
      <c r="I188" s="4"/>
    </row>
    <row r="189" spans="1:9" x14ac:dyDescent="0.25">
      <c r="A189" s="24">
        <v>797</v>
      </c>
      <c r="B189" s="7" t="s">
        <v>876</v>
      </c>
      <c r="C189" s="7" t="s">
        <v>4</v>
      </c>
      <c r="D189" s="4"/>
      <c r="E189" s="4"/>
      <c r="F189" s="4"/>
      <c r="G189" s="26"/>
      <c r="H189" s="4"/>
      <c r="I189" s="4"/>
    </row>
    <row r="190" spans="1:9" x14ac:dyDescent="0.25">
      <c r="A190" s="24">
        <v>798</v>
      </c>
      <c r="B190" s="7" t="s">
        <v>877</v>
      </c>
      <c r="C190" s="7" t="s">
        <v>8</v>
      </c>
      <c r="D190" s="4"/>
      <c r="E190" s="4"/>
      <c r="F190" s="4"/>
      <c r="G190" s="26"/>
      <c r="H190" s="4"/>
      <c r="I190" s="4"/>
    </row>
    <row r="191" spans="1:9" x14ac:dyDescent="0.25">
      <c r="A191" s="24">
        <v>799</v>
      </c>
      <c r="B191" s="7" t="s">
        <v>878</v>
      </c>
      <c r="C191" s="7" t="s">
        <v>1430</v>
      </c>
      <c r="D191" s="4"/>
      <c r="E191" s="4"/>
      <c r="F191" s="4"/>
      <c r="G191" s="26"/>
      <c r="H191" s="4"/>
      <c r="I191" s="4"/>
    </row>
    <row r="192" spans="1:9" x14ac:dyDescent="0.25">
      <c r="A192" s="24">
        <v>803</v>
      </c>
      <c r="B192" s="7" t="s">
        <v>879</v>
      </c>
      <c r="C192" s="7" t="s">
        <v>4</v>
      </c>
      <c r="D192" s="4"/>
      <c r="E192" s="4"/>
      <c r="F192" s="4"/>
      <c r="G192" s="26"/>
      <c r="H192" s="4"/>
      <c r="I192" s="4"/>
    </row>
    <row r="193" spans="1:9" x14ac:dyDescent="0.25">
      <c r="A193" s="24">
        <v>805</v>
      </c>
      <c r="B193" s="7" t="s">
        <v>880</v>
      </c>
      <c r="C193" s="7" t="s">
        <v>4</v>
      </c>
      <c r="D193" s="4"/>
      <c r="E193" s="4"/>
      <c r="F193" s="4"/>
      <c r="G193" s="26"/>
      <c r="H193" s="4"/>
      <c r="I193" s="4"/>
    </row>
    <row r="194" spans="1:9" x14ac:dyDescent="0.25">
      <c r="A194" s="24">
        <v>807</v>
      </c>
      <c r="B194" s="7" t="s">
        <v>881</v>
      </c>
      <c r="C194" s="7" t="s">
        <v>4</v>
      </c>
      <c r="D194" s="4"/>
      <c r="E194" s="4"/>
      <c r="F194" s="4"/>
      <c r="G194" s="26"/>
      <c r="H194" s="4"/>
      <c r="I194" s="4"/>
    </row>
    <row r="195" spans="1:9" x14ac:dyDescent="0.25">
      <c r="A195" s="24">
        <v>808</v>
      </c>
      <c r="B195" s="7" t="s">
        <v>882</v>
      </c>
      <c r="C195" s="7" t="s">
        <v>4</v>
      </c>
      <c r="D195" s="4"/>
      <c r="E195" s="4"/>
      <c r="F195" s="4"/>
      <c r="G195" s="26"/>
      <c r="H195" s="4"/>
      <c r="I195" s="4"/>
    </row>
    <row r="196" spans="1:9" x14ac:dyDescent="0.25">
      <c r="A196" s="24">
        <v>811</v>
      </c>
      <c r="B196" s="7" t="s">
        <v>883</v>
      </c>
      <c r="C196" s="7" t="s">
        <v>10</v>
      </c>
      <c r="D196" s="4"/>
      <c r="E196" s="4"/>
      <c r="F196" s="4"/>
      <c r="G196" s="26"/>
      <c r="H196" s="4"/>
      <c r="I196" s="4"/>
    </row>
    <row r="197" spans="1:9" x14ac:dyDescent="0.25">
      <c r="A197" s="24">
        <v>812</v>
      </c>
      <c r="B197" s="7" t="s">
        <v>884</v>
      </c>
      <c r="C197" s="7" t="s">
        <v>10</v>
      </c>
      <c r="D197" s="4"/>
      <c r="E197" s="4"/>
      <c r="F197" s="4"/>
      <c r="G197" s="26"/>
      <c r="H197" s="4"/>
      <c r="I197" s="4"/>
    </row>
    <row r="198" spans="1:9" x14ac:dyDescent="0.25">
      <c r="A198" s="24">
        <v>815</v>
      </c>
      <c r="B198" s="7" t="s">
        <v>885</v>
      </c>
      <c r="C198" s="7" t="s">
        <v>8</v>
      </c>
      <c r="D198" s="4"/>
      <c r="E198" s="4"/>
      <c r="F198" s="4"/>
      <c r="G198" s="26"/>
      <c r="H198" s="4"/>
      <c r="I198" s="4"/>
    </row>
    <row r="199" spans="1:9" x14ac:dyDescent="0.25">
      <c r="A199" s="24">
        <v>817</v>
      </c>
      <c r="B199" s="7" t="s">
        <v>886</v>
      </c>
      <c r="C199" s="7" t="s">
        <v>4</v>
      </c>
      <c r="D199" s="4"/>
      <c r="E199" s="4"/>
      <c r="F199" s="4"/>
      <c r="G199" s="26"/>
      <c r="H199" s="4"/>
      <c r="I199" s="4"/>
    </row>
    <row r="200" spans="1:9" x14ac:dyDescent="0.25">
      <c r="A200" s="24">
        <v>818</v>
      </c>
      <c r="B200" s="7" t="s">
        <v>887</v>
      </c>
      <c r="C200" s="7" t="s">
        <v>10</v>
      </c>
      <c r="D200" s="4"/>
      <c r="E200" s="4"/>
      <c r="F200" s="4"/>
      <c r="G200" s="26"/>
      <c r="H200" s="4"/>
      <c r="I200" s="4"/>
    </row>
    <row r="201" spans="1:9" x14ac:dyDescent="0.25">
      <c r="A201" s="24">
        <v>819</v>
      </c>
      <c r="B201" s="7" t="s">
        <v>888</v>
      </c>
      <c r="C201" s="7" t="s">
        <v>4</v>
      </c>
      <c r="D201" s="4"/>
      <c r="E201" s="4"/>
      <c r="F201" s="4"/>
      <c r="G201" s="26"/>
      <c r="H201" s="4"/>
      <c r="I201" s="4"/>
    </row>
    <row r="202" spans="1:9" x14ac:dyDescent="0.25">
      <c r="A202" s="24">
        <v>820</v>
      </c>
      <c r="B202" s="7" t="s">
        <v>889</v>
      </c>
      <c r="C202" s="7" t="s">
        <v>10</v>
      </c>
      <c r="D202" s="4"/>
      <c r="E202" s="4"/>
      <c r="F202" s="4"/>
      <c r="G202" s="26"/>
      <c r="H202" s="4"/>
      <c r="I202" s="4"/>
    </row>
    <row r="203" spans="1:9" x14ac:dyDescent="0.25">
      <c r="A203" s="24">
        <v>822</v>
      </c>
      <c r="B203" s="7" t="s">
        <v>890</v>
      </c>
      <c r="C203" s="7" t="s">
        <v>4</v>
      </c>
      <c r="D203" s="4"/>
      <c r="E203" s="4"/>
      <c r="F203" s="4"/>
      <c r="G203" s="26"/>
      <c r="H203" s="4"/>
      <c r="I203" s="4"/>
    </row>
    <row r="204" spans="1:9" x14ac:dyDescent="0.25">
      <c r="A204" s="24">
        <v>823</v>
      </c>
      <c r="B204" s="7" t="s">
        <v>891</v>
      </c>
      <c r="C204" s="7" t="s">
        <v>10</v>
      </c>
      <c r="D204" s="4"/>
      <c r="E204" s="4"/>
      <c r="F204" s="4"/>
      <c r="G204" s="26"/>
      <c r="H204" s="4"/>
      <c r="I204" s="4"/>
    </row>
    <row r="205" spans="1:9" x14ac:dyDescent="0.25">
      <c r="A205" s="24">
        <v>835</v>
      </c>
      <c r="B205" s="7" t="s">
        <v>892</v>
      </c>
      <c r="C205" s="7" t="s">
        <v>10</v>
      </c>
      <c r="D205" s="4"/>
      <c r="E205" s="4"/>
      <c r="F205" s="4"/>
      <c r="G205" s="26"/>
      <c r="H205" s="4"/>
      <c r="I205" s="4"/>
    </row>
    <row r="206" spans="1:9" x14ac:dyDescent="0.25">
      <c r="A206" s="24">
        <v>916</v>
      </c>
      <c r="B206" s="7" t="s">
        <v>893</v>
      </c>
      <c r="C206" s="7" t="s">
        <v>1432</v>
      </c>
      <c r="D206" s="4"/>
      <c r="E206" s="4"/>
      <c r="F206" s="4"/>
      <c r="G206" s="26"/>
      <c r="H206" s="4"/>
      <c r="I206" s="4"/>
    </row>
    <row r="207" spans="1:9" x14ac:dyDescent="0.25">
      <c r="A207" s="24">
        <v>951</v>
      </c>
      <c r="B207" s="7" t="s">
        <v>894</v>
      </c>
      <c r="C207" s="7" t="s">
        <v>1430</v>
      </c>
      <c r="D207" s="4"/>
      <c r="E207" s="4"/>
      <c r="F207" s="4"/>
      <c r="G207" s="26"/>
      <c r="H207" s="4"/>
      <c r="I207" s="4"/>
    </row>
    <row r="208" spans="1:9" x14ac:dyDescent="0.25">
      <c r="A208" s="27">
        <v>965</v>
      </c>
      <c r="B208" s="28" t="s">
        <v>895</v>
      </c>
      <c r="C208" s="28" t="s">
        <v>1432</v>
      </c>
      <c r="D208" s="29"/>
      <c r="E208" s="29"/>
      <c r="F208" s="29"/>
      <c r="G208" s="30"/>
      <c r="H208" s="29"/>
      <c r="I208" s="29"/>
    </row>
    <row r="209" spans="1:9" x14ac:dyDescent="0.25">
      <c r="A209" s="6" t="s">
        <v>1428</v>
      </c>
      <c r="B209" s="7">
        <f>SUBTOTAL(103,Table9[School Name])</f>
        <v>207</v>
      </c>
      <c r="C209" s="7"/>
      <c r="D209" s="4">
        <f>SUBTOTAL(102,Table9[Assigned SRO])</f>
        <v>0</v>
      </c>
      <c r="E209" s="4">
        <f>COUNTIF(E2:E208,"Yes")</f>
        <v>0</v>
      </c>
      <c r="F209" s="4">
        <f>COUNTIF(F2:F208,"Yes")</f>
        <v>0</v>
      </c>
      <c r="G209" s="4">
        <f>COUNTIF(G2:G208,"Yes")</f>
        <v>0</v>
      </c>
      <c r="H209" s="29"/>
      <c r="I209" s="29"/>
    </row>
  </sheetData>
  <dataValidations count="6">
    <dataValidation type="whole" operator="greaterThanOrEqual" allowBlank="1" showInputMessage="1" showErrorMessage="1" errorTitle="Error" error="This must be the number of Full Time Assigned SROs." prompt="This must be a number." sqref="D2:D208" xr:uid="{E8537BBC-00D9-48A6-96F8-FE4BED77BC5C}">
      <formula1>0</formula1>
    </dataValidation>
    <dataValidation type="textLength" allowBlank="1" showInputMessage="1" showErrorMessage="1" errorTitle="Error" error="The value must be &quot;Yes&quot; or &quot;No&quot; based on Adequate Coverage provided by Non-SRO." prompt="This must be &quot;Yes&quot; or &quot;No.&quot;" sqref="F2:F208" xr:uid="{F8831D02-BD6D-48AE-9F95-0E235E1E7180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" sqref="E2:E208" xr:uid="{DCFF1425-11DF-4365-9B41-9ED140FBDFC3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" prompt="This must be &quot;Yes&quot; or &quot;No.&quot;" sqref="G2:G208" xr:uid="{C7CD100B-0002-41DF-840E-F304241E2620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11:H208 H10 H2:H9" xr:uid="{00D38B9C-E9F6-4D8E-8BB9-F39104E1C745}"/>
    <dataValidation allowBlank="1" showInputMessage="1" showErrorMessage="1" errorTitle="Error" error="This must be the names of the SSEs." prompt="Write the names of the School Security Employees." sqref="I2:I208" xr:uid="{BE75D7AC-4A72-47A7-8B9F-D4BA8B4715B0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35EB-A3A4-4FA9-8938-100D64AF2410}">
  <dimension ref="A1:K211"/>
  <sheetViews>
    <sheetView topLeftCell="G1" workbookViewId="0">
      <selection activeCell="J10" sqref="J10"/>
    </sheetView>
  </sheetViews>
  <sheetFormatPr defaultColWidth="9.140625" defaultRowHeight="15" x14ac:dyDescent="0.25"/>
  <cols>
    <col min="1" max="1" width="17.140625" customWidth="1"/>
    <col min="2" max="2" width="4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2" t="s">
        <v>1424</v>
      </c>
      <c r="H1" s="22" t="s">
        <v>1434</v>
      </c>
      <c r="I1" s="11" t="s">
        <v>1435</v>
      </c>
    </row>
    <row r="2" spans="1:11" ht="17.25" x14ac:dyDescent="0.25">
      <c r="A2" s="24">
        <v>102</v>
      </c>
      <c r="B2" s="7" t="s">
        <v>896</v>
      </c>
      <c r="C2" s="7" t="s">
        <v>8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104</v>
      </c>
      <c r="B3" s="7" t="s">
        <v>897</v>
      </c>
      <c r="C3" s="7" t="s">
        <v>1429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105</v>
      </c>
      <c r="B4" s="7" t="s">
        <v>898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107</v>
      </c>
      <c r="B5" s="7" t="s">
        <v>899</v>
      </c>
      <c r="C5" s="7" t="s">
        <v>1431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108</v>
      </c>
      <c r="B6" s="7" t="s">
        <v>900</v>
      </c>
      <c r="C6" s="7" t="s">
        <v>1430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109</v>
      </c>
      <c r="B7" s="7" t="s">
        <v>901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110</v>
      </c>
      <c r="B8" s="7" t="s">
        <v>698</v>
      </c>
      <c r="C8" s="7" t="s">
        <v>10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111</v>
      </c>
      <c r="B9" s="7" t="s">
        <v>902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203</v>
      </c>
      <c r="B10" s="7" t="s">
        <v>903</v>
      </c>
      <c r="C10" s="7" t="s">
        <v>1429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205</v>
      </c>
      <c r="B11" s="7" t="s">
        <v>904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208</v>
      </c>
      <c r="B12" s="7" t="s">
        <v>905</v>
      </c>
      <c r="C12" s="7" t="s">
        <v>8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210</v>
      </c>
      <c r="B13" s="7" t="s">
        <v>906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211</v>
      </c>
      <c r="B14" s="7" t="s">
        <v>907</v>
      </c>
      <c r="C14" s="7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213</v>
      </c>
      <c r="B15" s="7" t="s">
        <v>908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214</v>
      </c>
      <c r="B16" s="7" t="s">
        <v>909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216</v>
      </c>
      <c r="B17" s="7" t="s">
        <v>910</v>
      </c>
      <c r="C17" s="7" t="s">
        <v>8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217</v>
      </c>
      <c r="B18" s="7" t="s">
        <v>911</v>
      </c>
      <c r="C18" s="7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303</v>
      </c>
      <c r="B19" s="7" t="s">
        <v>912</v>
      </c>
      <c r="C19" s="7" t="s">
        <v>8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304</v>
      </c>
      <c r="B20" s="7" t="s">
        <v>913</v>
      </c>
      <c r="C20" s="7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305</v>
      </c>
      <c r="B21" s="7" t="s">
        <v>914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504</v>
      </c>
      <c r="B22" s="7" t="s">
        <v>915</v>
      </c>
      <c r="C22" s="7" t="s">
        <v>4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507</v>
      </c>
      <c r="B23" s="7" t="s">
        <v>916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509</v>
      </c>
      <c r="B24" s="7" t="s">
        <v>917</v>
      </c>
      <c r="C24" s="7" t="s">
        <v>1429</v>
      </c>
      <c r="D24" s="4"/>
      <c r="E24" s="4"/>
      <c r="F24" s="4"/>
      <c r="G24" s="26"/>
      <c r="H24" s="4"/>
      <c r="I24" s="4"/>
    </row>
    <row r="25" spans="1:11" x14ac:dyDescent="0.25">
      <c r="A25" s="24">
        <v>510</v>
      </c>
      <c r="B25" s="7" t="s">
        <v>918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511</v>
      </c>
      <c r="B26" s="7" t="s">
        <v>919</v>
      </c>
      <c r="C26" s="7" t="s">
        <v>8</v>
      </c>
      <c r="D26" s="4"/>
      <c r="E26" s="4"/>
      <c r="F26" s="4"/>
      <c r="G26" s="26"/>
      <c r="H26" s="4"/>
      <c r="I26" s="4"/>
    </row>
    <row r="27" spans="1:11" x14ac:dyDescent="0.25">
      <c r="A27" s="24">
        <v>603</v>
      </c>
      <c r="B27" s="7" t="s">
        <v>920</v>
      </c>
      <c r="C27" s="7" t="s">
        <v>8</v>
      </c>
      <c r="D27" s="4"/>
      <c r="E27" s="4"/>
      <c r="F27" s="4"/>
      <c r="G27" s="26"/>
      <c r="H27" s="4"/>
      <c r="I27" s="4"/>
    </row>
    <row r="28" spans="1:11" x14ac:dyDescent="0.25">
      <c r="A28" s="24">
        <v>606</v>
      </c>
      <c r="B28" s="7" t="s">
        <v>921</v>
      </c>
      <c r="C28" s="7" t="s">
        <v>4</v>
      </c>
      <c r="D28" s="4"/>
      <c r="E28" s="4"/>
      <c r="F28" s="4"/>
      <c r="G28" s="26"/>
      <c r="H28" s="4"/>
      <c r="I28" s="4"/>
    </row>
    <row r="29" spans="1:11" x14ac:dyDescent="0.25">
      <c r="A29" s="24">
        <v>607</v>
      </c>
      <c r="B29" s="7" t="s">
        <v>922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4">
        <v>608</v>
      </c>
      <c r="B30" s="7" t="s">
        <v>923</v>
      </c>
      <c r="C30" s="7" t="s">
        <v>1432</v>
      </c>
      <c r="D30" s="4"/>
      <c r="E30" s="4"/>
      <c r="F30" s="4"/>
      <c r="G30" s="26"/>
      <c r="H30" s="4"/>
      <c r="I30" s="4"/>
    </row>
    <row r="31" spans="1:11" x14ac:dyDescent="0.25">
      <c r="A31" s="24">
        <v>610</v>
      </c>
      <c r="B31" s="7" t="s">
        <v>924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613</v>
      </c>
      <c r="B32" s="7" t="s">
        <v>925</v>
      </c>
      <c r="C32" s="7" t="s">
        <v>4</v>
      </c>
      <c r="D32" s="4"/>
      <c r="E32" s="4"/>
      <c r="F32" s="4"/>
      <c r="G32" s="26"/>
      <c r="H32" s="4"/>
      <c r="I32" s="4"/>
    </row>
    <row r="33" spans="1:9" x14ac:dyDescent="0.25">
      <c r="A33" s="24">
        <v>615</v>
      </c>
      <c r="B33" s="7" t="s">
        <v>926</v>
      </c>
      <c r="C33" s="7" t="s">
        <v>10</v>
      </c>
      <c r="D33" s="4"/>
      <c r="E33" s="4"/>
      <c r="F33" s="4"/>
      <c r="G33" s="26"/>
      <c r="H33" s="4"/>
      <c r="I33" s="4"/>
    </row>
    <row r="34" spans="1:9" x14ac:dyDescent="0.25">
      <c r="A34" s="24">
        <v>617</v>
      </c>
      <c r="B34" s="7" t="s">
        <v>927</v>
      </c>
      <c r="C34" s="7" t="s">
        <v>4</v>
      </c>
      <c r="D34" s="4"/>
      <c r="E34" s="4"/>
      <c r="F34" s="4"/>
      <c r="G34" s="26"/>
      <c r="H34" s="4"/>
      <c r="I34" s="4"/>
    </row>
    <row r="35" spans="1:9" x14ac:dyDescent="0.25">
      <c r="A35" s="24">
        <v>618</v>
      </c>
      <c r="B35" s="7" t="s">
        <v>928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619</v>
      </c>
      <c r="B36" s="7" t="s">
        <v>929</v>
      </c>
      <c r="C36" s="7" t="s">
        <v>4</v>
      </c>
      <c r="D36" s="4"/>
      <c r="E36" s="4"/>
      <c r="F36" s="4"/>
      <c r="G36" s="26"/>
      <c r="H36" s="4"/>
      <c r="I36" s="4"/>
    </row>
    <row r="37" spans="1:9" x14ac:dyDescent="0.25">
      <c r="A37" s="24">
        <v>622</v>
      </c>
      <c r="B37" s="7" t="s">
        <v>930</v>
      </c>
      <c r="C37" s="7" t="s">
        <v>10</v>
      </c>
      <c r="D37" s="4"/>
      <c r="E37" s="4"/>
      <c r="F37" s="4"/>
      <c r="G37" s="26"/>
      <c r="H37" s="4"/>
      <c r="I37" s="4"/>
    </row>
    <row r="38" spans="1:9" x14ac:dyDescent="0.25">
      <c r="A38" s="24">
        <v>632</v>
      </c>
      <c r="B38" s="7" t="s">
        <v>931</v>
      </c>
      <c r="C38" s="7" t="s">
        <v>4</v>
      </c>
      <c r="D38" s="4"/>
      <c r="E38" s="4"/>
      <c r="F38" s="4"/>
      <c r="G38" s="26"/>
      <c r="H38" s="4"/>
      <c r="I38" s="4"/>
    </row>
    <row r="39" spans="1:9" x14ac:dyDescent="0.25">
      <c r="A39" s="24">
        <v>633</v>
      </c>
      <c r="B39" s="7" t="s">
        <v>48</v>
      </c>
      <c r="C39" s="7" t="s">
        <v>4</v>
      </c>
      <c r="D39" s="4"/>
      <c r="E39" s="4"/>
      <c r="F39" s="4"/>
      <c r="G39" s="26"/>
      <c r="H39" s="4"/>
      <c r="I39" s="4"/>
    </row>
    <row r="40" spans="1:9" x14ac:dyDescent="0.25">
      <c r="A40" s="24">
        <v>636</v>
      </c>
      <c r="B40" s="7" t="s">
        <v>932</v>
      </c>
      <c r="C40" s="7" t="s">
        <v>4</v>
      </c>
      <c r="D40" s="4"/>
      <c r="E40" s="4"/>
      <c r="F40" s="4"/>
      <c r="G40" s="26"/>
      <c r="H40" s="4"/>
      <c r="I40" s="4"/>
    </row>
    <row r="41" spans="1:9" x14ac:dyDescent="0.25">
      <c r="A41" s="24">
        <v>638</v>
      </c>
      <c r="B41" s="7" t="s">
        <v>933</v>
      </c>
      <c r="C41" s="7" t="s">
        <v>1429</v>
      </c>
      <c r="D41" s="4"/>
      <c r="E41" s="4"/>
      <c r="F41" s="4"/>
      <c r="G41" s="26"/>
      <c r="H41" s="4"/>
      <c r="I41" s="4"/>
    </row>
    <row r="42" spans="1:9" x14ac:dyDescent="0.25">
      <c r="A42" s="24">
        <v>639</v>
      </c>
      <c r="B42" s="7" t="s">
        <v>934</v>
      </c>
      <c r="C42" s="7" t="s">
        <v>1429</v>
      </c>
      <c r="D42" s="4"/>
      <c r="E42" s="4"/>
      <c r="F42" s="4"/>
      <c r="G42" s="26"/>
      <c r="H42" s="4"/>
      <c r="I42" s="4"/>
    </row>
    <row r="43" spans="1:9" x14ac:dyDescent="0.25">
      <c r="A43" s="24">
        <v>640</v>
      </c>
      <c r="B43" s="7" t="s">
        <v>935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645</v>
      </c>
      <c r="B44" s="7" t="s">
        <v>936</v>
      </c>
      <c r="C44" s="7" t="s">
        <v>1429</v>
      </c>
      <c r="D44" s="4"/>
      <c r="E44" s="4"/>
      <c r="F44" s="4"/>
      <c r="G44" s="26"/>
      <c r="H44" s="4"/>
      <c r="I44" s="4"/>
    </row>
    <row r="45" spans="1:9" x14ac:dyDescent="0.25">
      <c r="A45" s="24">
        <v>647</v>
      </c>
      <c r="B45" s="7" t="s">
        <v>937</v>
      </c>
      <c r="C45" s="7" t="s">
        <v>4</v>
      </c>
      <c r="D45" s="4"/>
      <c r="E45" s="4"/>
      <c r="F45" s="4"/>
      <c r="G45" s="26"/>
      <c r="H45" s="4"/>
      <c r="I45" s="4"/>
    </row>
    <row r="46" spans="1:9" x14ac:dyDescent="0.25">
      <c r="A46" s="24">
        <v>648</v>
      </c>
      <c r="B46" s="7" t="s">
        <v>938</v>
      </c>
      <c r="C46" s="7" t="s">
        <v>1429</v>
      </c>
      <c r="D46" s="4"/>
      <c r="E46" s="4"/>
      <c r="F46" s="4"/>
      <c r="G46" s="26"/>
      <c r="H46" s="4"/>
      <c r="I46" s="4"/>
    </row>
    <row r="47" spans="1:9" x14ac:dyDescent="0.25">
      <c r="A47" s="24">
        <v>656</v>
      </c>
      <c r="B47" s="7" t="s">
        <v>939</v>
      </c>
      <c r="C47" s="7" t="s">
        <v>4</v>
      </c>
      <c r="D47" s="4"/>
      <c r="E47" s="4"/>
      <c r="F47" s="4"/>
      <c r="G47" s="26"/>
      <c r="H47" s="4"/>
      <c r="I47" s="4"/>
    </row>
    <row r="48" spans="1:9" x14ac:dyDescent="0.25">
      <c r="A48" s="24">
        <v>660</v>
      </c>
      <c r="B48" s="7" t="s">
        <v>940</v>
      </c>
      <c r="C48" s="7" t="s">
        <v>10</v>
      </c>
      <c r="D48" s="4"/>
      <c r="E48" s="4"/>
      <c r="F48" s="4"/>
      <c r="G48" s="26"/>
      <c r="H48" s="4"/>
      <c r="I48" s="4"/>
    </row>
    <row r="49" spans="1:9" x14ac:dyDescent="0.25">
      <c r="A49" s="24">
        <v>661</v>
      </c>
      <c r="B49" s="7" t="s">
        <v>941</v>
      </c>
      <c r="C49" s="7" t="s">
        <v>4</v>
      </c>
      <c r="D49" s="4"/>
      <c r="E49" s="4"/>
      <c r="F49" s="4"/>
      <c r="G49" s="26"/>
      <c r="H49" s="4"/>
      <c r="I49" s="4"/>
    </row>
    <row r="50" spans="1:9" x14ac:dyDescent="0.25">
      <c r="A50" s="24">
        <v>662</v>
      </c>
      <c r="B50" s="7" t="s">
        <v>942</v>
      </c>
      <c r="C50" s="7" t="s">
        <v>1429</v>
      </c>
      <c r="D50" s="4"/>
      <c r="E50" s="4"/>
      <c r="F50" s="4"/>
      <c r="G50" s="26"/>
      <c r="H50" s="4"/>
      <c r="I50" s="4"/>
    </row>
    <row r="51" spans="1:9" x14ac:dyDescent="0.25">
      <c r="A51" s="24">
        <v>705</v>
      </c>
      <c r="B51" s="7" t="s">
        <v>943</v>
      </c>
      <c r="C51" s="7" t="s">
        <v>8</v>
      </c>
      <c r="D51" s="4"/>
      <c r="E51" s="4"/>
      <c r="F51" s="4"/>
      <c r="G51" s="26"/>
      <c r="H51" s="4"/>
      <c r="I51" s="4"/>
    </row>
    <row r="52" spans="1:9" x14ac:dyDescent="0.25">
      <c r="A52" s="24">
        <v>706</v>
      </c>
      <c r="B52" s="7" t="s">
        <v>944</v>
      </c>
      <c r="C52" s="7" t="s">
        <v>4</v>
      </c>
      <c r="D52" s="4"/>
      <c r="E52" s="4"/>
      <c r="F52" s="4"/>
      <c r="G52" s="26"/>
      <c r="H52" s="4"/>
      <c r="I52" s="4"/>
    </row>
    <row r="53" spans="1:9" x14ac:dyDescent="0.25">
      <c r="A53" s="24">
        <v>708</v>
      </c>
      <c r="B53" s="7" t="s">
        <v>945</v>
      </c>
      <c r="C53" s="7" t="s">
        <v>4</v>
      </c>
      <c r="D53" s="4"/>
      <c r="E53" s="4"/>
      <c r="F53" s="4"/>
      <c r="G53" s="26"/>
      <c r="H53" s="4"/>
      <c r="I53" s="4"/>
    </row>
    <row r="54" spans="1:9" x14ac:dyDescent="0.25">
      <c r="A54" s="24">
        <v>711</v>
      </c>
      <c r="B54" s="7" t="s">
        <v>946</v>
      </c>
      <c r="C54" s="7" t="s">
        <v>4</v>
      </c>
      <c r="D54" s="4"/>
      <c r="E54" s="4"/>
      <c r="F54" s="4"/>
      <c r="G54" s="26"/>
      <c r="H54" s="4"/>
      <c r="I54" s="4"/>
    </row>
    <row r="55" spans="1:9" x14ac:dyDescent="0.25">
      <c r="A55" s="24">
        <v>712</v>
      </c>
      <c r="B55" s="7" t="s">
        <v>947</v>
      </c>
      <c r="C55" s="7" t="s">
        <v>4</v>
      </c>
      <c r="D55" s="4"/>
      <c r="E55" s="4"/>
      <c r="F55" s="4"/>
      <c r="G55" s="26"/>
      <c r="H55" s="4"/>
      <c r="I55" s="4"/>
    </row>
    <row r="56" spans="1:9" x14ac:dyDescent="0.25">
      <c r="A56" s="24">
        <v>714</v>
      </c>
      <c r="B56" s="7" t="s">
        <v>948</v>
      </c>
      <c r="C56" s="7" t="s">
        <v>10</v>
      </c>
      <c r="D56" s="4"/>
      <c r="E56" s="4"/>
      <c r="F56" s="4"/>
      <c r="G56" s="26"/>
      <c r="H56" s="4"/>
      <c r="I56" s="4"/>
    </row>
    <row r="57" spans="1:9" x14ac:dyDescent="0.25">
      <c r="A57" s="24">
        <v>716</v>
      </c>
      <c r="B57" s="7" t="s">
        <v>949</v>
      </c>
      <c r="C57" s="7" t="s">
        <v>4</v>
      </c>
      <c r="D57" s="4"/>
      <c r="E57" s="4"/>
      <c r="F57" s="4"/>
      <c r="G57" s="26"/>
      <c r="H57" s="4"/>
      <c r="I57" s="4"/>
    </row>
    <row r="58" spans="1:9" x14ac:dyDescent="0.25">
      <c r="A58" s="24">
        <v>718</v>
      </c>
      <c r="B58" s="7" t="s">
        <v>950</v>
      </c>
      <c r="C58" s="7" t="s">
        <v>4</v>
      </c>
      <c r="D58" s="4"/>
      <c r="E58" s="4"/>
      <c r="F58" s="4"/>
      <c r="G58" s="26"/>
      <c r="H58" s="4"/>
      <c r="I58" s="4"/>
    </row>
    <row r="59" spans="1:9" x14ac:dyDescent="0.25">
      <c r="A59" s="24">
        <v>723</v>
      </c>
      <c r="B59" s="7" t="s">
        <v>951</v>
      </c>
      <c r="C59" s="7" t="s">
        <v>1430</v>
      </c>
      <c r="D59" s="4"/>
      <c r="E59" s="4"/>
      <c r="F59" s="4"/>
      <c r="G59" s="26"/>
      <c r="H59" s="4"/>
      <c r="I59" s="4"/>
    </row>
    <row r="60" spans="1:9" x14ac:dyDescent="0.25">
      <c r="A60" s="24">
        <v>729</v>
      </c>
      <c r="B60" s="7" t="s">
        <v>952</v>
      </c>
      <c r="C60" s="7" t="s">
        <v>4</v>
      </c>
      <c r="D60" s="4"/>
      <c r="E60" s="4"/>
      <c r="F60" s="4"/>
      <c r="G60" s="26"/>
      <c r="H60" s="4"/>
      <c r="I60" s="4"/>
    </row>
    <row r="61" spans="1:9" x14ac:dyDescent="0.25">
      <c r="A61" s="24">
        <v>802</v>
      </c>
      <c r="B61" s="7" t="s">
        <v>953</v>
      </c>
      <c r="C61" s="7" t="s">
        <v>4</v>
      </c>
      <c r="D61" s="4"/>
      <c r="E61" s="4"/>
      <c r="F61" s="4"/>
      <c r="G61" s="26"/>
      <c r="H61" s="4"/>
      <c r="I61" s="4"/>
    </row>
    <row r="62" spans="1:9" x14ac:dyDescent="0.25">
      <c r="A62" s="24">
        <v>804</v>
      </c>
      <c r="B62" s="7" t="s">
        <v>954</v>
      </c>
      <c r="C62" s="7" t="s">
        <v>1431</v>
      </c>
      <c r="D62" s="4"/>
      <c r="E62" s="4"/>
      <c r="F62" s="4"/>
      <c r="G62" s="26"/>
      <c r="H62" s="4"/>
      <c r="I62" s="4"/>
    </row>
    <row r="63" spans="1:9" x14ac:dyDescent="0.25">
      <c r="A63" s="24">
        <v>905</v>
      </c>
      <c r="B63" s="7" t="s">
        <v>955</v>
      </c>
      <c r="C63" s="7" t="s">
        <v>4</v>
      </c>
      <c r="D63" s="4"/>
      <c r="E63" s="4"/>
      <c r="F63" s="4"/>
      <c r="G63" s="26"/>
      <c r="H63" s="4"/>
      <c r="I63" s="4"/>
    </row>
    <row r="64" spans="1:9" x14ac:dyDescent="0.25">
      <c r="A64" s="24">
        <v>906</v>
      </c>
      <c r="B64" s="7" t="s">
        <v>956</v>
      </c>
      <c r="C64" s="7" t="s">
        <v>4</v>
      </c>
      <c r="D64" s="4"/>
      <c r="E64" s="4"/>
      <c r="F64" s="4"/>
      <c r="G64" s="26"/>
      <c r="H64" s="4"/>
      <c r="I64" s="4"/>
    </row>
    <row r="65" spans="1:9" x14ac:dyDescent="0.25">
      <c r="A65" s="24">
        <v>907</v>
      </c>
      <c r="B65" s="7" t="s">
        <v>957</v>
      </c>
      <c r="C65" s="7" t="s">
        <v>1429</v>
      </c>
      <c r="D65" s="4"/>
      <c r="E65" s="4"/>
      <c r="F65" s="4"/>
      <c r="G65" s="26"/>
      <c r="H65" s="4"/>
      <c r="I65" s="4"/>
    </row>
    <row r="66" spans="1:9" x14ac:dyDescent="0.25">
      <c r="A66" s="24">
        <v>908</v>
      </c>
      <c r="B66" s="7" t="s">
        <v>958</v>
      </c>
      <c r="C66" s="7" t="s">
        <v>8</v>
      </c>
      <c r="D66" s="4"/>
      <c r="E66" s="4"/>
      <c r="F66" s="4"/>
      <c r="G66" s="26"/>
      <c r="H66" s="4"/>
      <c r="I66" s="4"/>
    </row>
    <row r="67" spans="1:9" x14ac:dyDescent="0.25">
      <c r="A67" s="24">
        <v>909</v>
      </c>
      <c r="B67" s="7" t="s">
        <v>959</v>
      </c>
      <c r="C67" s="7" t="s">
        <v>4</v>
      </c>
      <c r="D67" s="4"/>
      <c r="E67" s="4"/>
      <c r="F67" s="4"/>
      <c r="G67" s="26"/>
      <c r="H67" s="4"/>
      <c r="I67" s="4"/>
    </row>
    <row r="68" spans="1:9" x14ac:dyDescent="0.25">
      <c r="A68" s="24">
        <v>912</v>
      </c>
      <c r="B68" s="7" t="s">
        <v>960</v>
      </c>
      <c r="C68" s="7" t="s">
        <v>10</v>
      </c>
      <c r="D68" s="4"/>
      <c r="E68" s="4"/>
      <c r="F68" s="4"/>
      <c r="G68" s="26"/>
      <c r="H68" s="4"/>
      <c r="I68" s="4"/>
    </row>
    <row r="69" spans="1:9" x14ac:dyDescent="0.25">
      <c r="A69" s="24">
        <v>914</v>
      </c>
      <c r="B69" s="7" t="s">
        <v>961</v>
      </c>
      <c r="C69" s="7" t="s">
        <v>4</v>
      </c>
      <c r="D69" s="4"/>
      <c r="E69" s="4"/>
      <c r="F69" s="4"/>
      <c r="G69" s="26"/>
      <c r="H69" s="4"/>
      <c r="I69" s="4"/>
    </row>
    <row r="70" spans="1:9" x14ac:dyDescent="0.25">
      <c r="A70" s="24">
        <v>915</v>
      </c>
      <c r="B70" s="7" t="s">
        <v>962</v>
      </c>
      <c r="C70" s="7" t="s">
        <v>10</v>
      </c>
      <c r="D70" s="4"/>
      <c r="E70" s="4"/>
      <c r="F70" s="4"/>
      <c r="G70" s="26"/>
      <c r="H70" s="4"/>
      <c r="I70" s="4"/>
    </row>
    <row r="71" spans="1:9" x14ac:dyDescent="0.25">
      <c r="A71" s="24">
        <v>916</v>
      </c>
      <c r="B71" s="7" t="s">
        <v>963</v>
      </c>
      <c r="C71" s="7" t="s">
        <v>4</v>
      </c>
      <c r="D71" s="4"/>
      <c r="E71" s="4"/>
      <c r="F71" s="4"/>
      <c r="G71" s="26"/>
      <c r="H71" s="4"/>
      <c r="I71" s="4"/>
    </row>
    <row r="72" spans="1:9" x14ac:dyDescent="0.25">
      <c r="A72" s="24">
        <v>917</v>
      </c>
      <c r="B72" s="7" t="s">
        <v>964</v>
      </c>
      <c r="C72" s="7" t="s">
        <v>1429</v>
      </c>
      <c r="D72" s="4"/>
      <c r="E72" s="4"/>
      <c r="F72" s="4"/>
      <c r="G72" s="26"/>
      <c r="H72" s="4"/>
      <c r="I72" s="4"/>
    </row>
    <row r="73" spans="1:9" x14ac:dyDescent="0.25">
      <c r="A73" s="24">
        <v>1001</v>
      </c>
      <c r="B73" s="7" t="s">
        <v>965</v>
      </c>
      <c r="C73" s="7" t="s">
        <v>4</v>
      </c>
      <c r="D73" s="4"/>
      <c r="E73" s="4"/>
      <c r="F73" s="4"/>
      <c r="G73" s="26"/>
      <c r="H73" s="4"/>
      <c r="I73" s="4"/>
    </row>
    <row r="74" spans="1:9" x14ac:dyDescent="0.25">
      <c r="A74" s="24">
        <v>1008</v>
      </c>
      <c r="B74" s="7" t="s">
        <v>966</v>
      </c>
      <c r="C74" s="7" t="s">
        <v>8</v>
      </c>
      <c r="D74" s="4"/>
      <c r="E74" s="4"/>
      <c r="F74" s="4"/>
      <c r="G74" s="26"/>
      <c r="H74" s="4"/>
      <c r="I74" s="4"/>
    </row>
    <row r="75" spans="1:9" x14ac:dyDescent="0.25">
      <c r="A75" s="24">
        <v>1009</v>
      </c>
      <c r="B75" s="7" t="s">
        <v>967</v>
      </c>
      <c r="C75" s="7" t="s">
        <v>4</v>
      </c>
      <c r="D75" s="4"/>
      <c r="E75" s="4"/>
      <c r="F75" s="4"/>
      <c r="G75" s="26"/>
      <c r="H75" s="4"/>
      <c r="I75" s="4"/>
    </row>
    <row r="76" spans="1:9" x14ac:dyDescent="0.25">
      <c r="A76" s="24">
        <v>1010</v>
      </c>
      <c r="B76" s="7" t="s">
        <v>968</v>
      </c>
      <c r="C76" s="7" t="s">
        <v>10</v>
      </c>
      <c r="D76" s="4"/>
      <c r="E76" s="4"/>
      <c r="F76" s="4"/>
      <c r="G76" s="26"/>
      <c r="H76" s="4"/>
      <c r="I76" s="4"/>
    </row>
    <row r="77" spans="1:9" x14ac:dyDescent="0.25">
      <c r="A77" s="24">
        <v>1011</v>
      </c>
      <c r="B77" s="7" t="s">
        <v>969</v>
      </c>
      <c r="C77" s="7" t="s">
        <v>4</v>
      </c>
      <c r="D77" s="4"/>
      <c r="E77" s="4"/>
      <c r="F77" s="4"/>
      <c r="G77" s="26"/>
      <c r="H77" s="4"/>
      <c r="I77" s="4"/>
    </row>
    <row r="78" spans="1:9" x14ac:dyDescent="0.25">
      <c r="A78" s="24">
        <v>1014</v>
      </c>
      <c r="B78" s="7" t="s">
        <v>970</v>
      </c>
      <c r="C78" s="7" t="s">
        <v>4</v>
      </c>
      <c r="D78" s="4"/>
      <c r="E78" s="4"/>
      <c r="F78" s="4"/>
      <c r="G78" s="26"/>
      <c r="H78" s="4"/>
      <c r="I78" s="4"/>
    </row>
    <row r="79" spans="1:9" x14ac:dyDescent="0.25">
      <c r="A79" s="24">
        <v>1015</v>
      </c>
      <c r="B79" s="7" t="s">
        <v>971</v>
      </c>
      <c r="C79" s="7" t="s">
        <v>1432</v>
      </c>
      <c r="D79" s="4"/>
      <c r="E79" s="4"/>
      <c r="F79" s="4"/>
      <c r="G79" s="26"/>
      <c r="H79" s="4"/>
      <c r="I79" s="4"/>
    </row>
    <row r="80" spans="1:9" x14ac:dyDescent="0.25">
      <c r="A80" s="24">
        <v>1016</v>
      </c>
      <c r="B80" s="7" t="s">
        <v>972</v>
      </c>
      <c r="C80" s="7" t="s">
        <v>4</v>
      </c>
      <c r="D80" s="4"/>
      <c r="E80" s="4"/>
      <c r="F80" s="4"/>
      <c r="G80" s="26"/>
      <c r="H80" s="4"/>
      <c r="I80" s="4"/>
    </row>
    <row r="81" spans="1:9" x14ac:dyDescent="0.25">
      <c r="A81" s="24">
        <v>1101</v>
      </c>
      <c r="B81" s="7" t="s">
        <v>973</v>
      </c>
      <c r="C81" s="7" t="s">
        <v>4</v>
      </c>
      <c r="D81" s="4"/>
      <c r="E81" s="4"/>
      <c r="F81" s="4"/>
      <c r="G81" s="26"/>
      <c r="H81" s="4"/>
      <c r="I81" s="4"/>
    </row>
    <row r="82" spans="1:9" x14ac:dyDescent="0.25">
      <c r="A82" s="24">
        <v>1102</v>
      </c>
      <c r="B82" s="7" t="s">
        <v>974</v>
      </c>
      <c r="C82" s="7" t="s">
        <v>4</v>
      </c>
      <c r="D82" s="4"/>
      <c r="E82" s="4"/>
      <c r="F82" s="4"/>
      <c r="G82" s="26"/>
      <c r="H82" s="4"/>
      <c r="I82" s="4"/>
    </row>
    <row r="83" spans="1:9" x14ac:dyDescent="0.25">
      <c r="A83" s="24">
        <v>1103</v>
      </c>
      <c r="B83" s="7" t="s">
        <v>975</v>
      </c>
      <c r="C83" s="7" t="s">
        <v>8</v>
      </c>
      <c r="D83" s="4"/>
      <c r="E83" s="4"/>
      <c r="F83" s="4"/>
      <c r="G83" s="26"/>
      <c r="H83" s="4"/>
      <c r="I83" s="4"/>
    </row>
    <row r="84" spans="1:9" x14ac:dyDescent="0.25">
      <c r="A84" s="24">
        <v>1104</v>
      </c>
      <c r="B84" s="7" t="s">
        <v>976</v>
      </c>
      <c r="C84" s="7" t="s">
        <v>10</v>
      </c>
      <c r="D84" s="4"/>
      <c r="E84" s="4"/>
      <c r="F84" s="4"/>
      <c r="G84" s="26"/>
      <c r="H84" s="4"/>
      <c r="I84" s="4"/>
    </row>
    <row r="85" spans="1:9" x14ac:dyDescent="0.25">
      <c r="A85" s="24">
        <v>1105</v>
      </c>
      <c r="B85" s="7" t="s">
        <v>977</v>
      </c>
      <c r="C85" s="7" t="s">
        <v>4</v>
      </c>
      <c r="D85" s="4"/>
      <c r="E85" s="4"/>
      <c r="F85" s="4"/>
      <c r="G85" s="26"/>
      <c r="H85" s="4"/>
      <c r="I85" s="4"/>
    </row>
    <row r="86" spans="1:9" x14ac:dyDescent="0.25">
      <c r="A86" s="24">
        <v>1201</v>
      </c>
      <c r="B86" s="7" t="s">
        <v>978</v>
      </c>
      <c r="C86" s="7" t="s">
        <v>4</v>
      </c>
      <c r="D86" s="4"/>
      <c r="E86" s="4"/>
      <c r="F86" s="4"/>
      <c r="G86" s="26"/>
      <c r="H86" s="4"/>
      <c r="I86" s="4"/>
    </row>
    <row r="87" spans="1:9" x14ac:dyDescent="0.25">
      <c r="A87" s="24">
        <v>1204</v>
      </c>
      <c r="B87" s="7" t="s">
        <v>979</v>
      </c>
      <c r="C87" s="7" t="s">
        <v>4</v>
      </c>
      <c r="D87" s="4"/>
      <c r="E87" s="4"/>
      <c r="F87" s="4"/>
      <c r="G87" s="26"/>
      <c r="H87" s="4"/>
      <c r="I87" s="4"/>
    </row>
    <row r="88" spans="1:9" x14ac:dyDescent="0.25">
      <c r="A88" s="24">
        <v>1206</v>
      </c>
      <c r="B88" s="7" t="s">
        <v>980</v>
      </c>
      <c r="C88" s="7" t="s">
        <v>1429</v>
      </c>
      <c r="D88" s="4"/>
      <c r="E88" s="4"/>
      <c r="F88" s="4"/>
      <c r="G88" s="26"/>
      <c r="H88" s="4"/>
      <c r="I88" s="4"/>
    </row>
    <row r="89" spans="1:9" x14ac:dyDescent="0.25">
      <c r="A89" s="24">
        <v>1208</v>
      </c>
      <c r="B89" s="7" t="s">
        <v>3</v>
      </c>
      <c r="C89" s="7" t="s">
        <v>4</v>
      </c>
      <c r="D89" s="4"/>
      <c r="E89" s="4"/>
      <c r="F89" s="4"/>
      <c r="G89" s="26"/>
      <c r="H89" s="4"/>
      <c r="I89" s="4"/>
    </row>
    <row r="90" spans="1:9" x14ac:dyDescent="0.25">
      <c r="A90" s="24">
        <v>1209</v>
      </c>
      <c r="B90" s="7" t="s">
        <v>981</v>
      </c>
      <c r="C90" s="7" t="s">
        <v>8</v>
      </c>
      <c r="D90" s="4"/>
      <c r="E90" s="4"/>
      <c r="F90" s="4"/>
      <c r="G90" s="26"/>
      <c r="H90" s="4"/>
      <c r="I90" s="4"/>
    </row>
    <row r="91" spans="1:9" x14ac:dyDescent="0.25">
      <c r="A91" s="24">
        <v>1213</v>
      </c>
      <c r="B91" s="7" t="s">
        <v>982</v>
      </c>
      <c r="C91" s="7" t="s">
        <v>4</v>
      </c>
      <c r="D91" s="4"/>
      <c r="E91" s="4"/>
      <c r="F91" s="4"/>
      <c r="G91" s="26"/>
      <c r="H91" s="4"/>
      <c r="I91" s="4"/>
    </row>
    <row r="92" spans="1:9" x14ac:dyDescent="0.25">
      <c r="A92" s="24">
        <v>1214</v>
      </c>
      <c r="B92" s="7" t="s">
        <v>983</v>
      </c>
      <c r="C92" s="7" t="s">
        <v>4</v>
      </c>
      <c r="D92" s="4"/>
      <c r="E92" s="4"/>
      <c r="F92" s="4"/>
      <c r="G92" s="26"/>
      <c r="H92" s="4"/>
      <c r="I92" s="4"/>
    </row>
    <row r="93" spans="1:9" x14ac:dyDescent="0.25">
      <c r="A93" s="24">
        <v>1216</v>
      </c>
      <c r="B93" s="7" t="s">
        <v>984</v>
      </c>
      <c r="C93" s="7" t="s">
        <v>4</v>
      </c>
      <c r="D93" s="4"/>
      <c r="E93" s="4"/>
      <c r="F93" s="4"/>
      <c r="G93" s="26"/>
      <c r="H93" s="4"/>
      <c r="I93" s="4"/>
    </row>
    <row r="94" spans="1:9" x14ac:dyDescent="0.25">
      <c r="A94" s="24">
        <v>1217</v>
      </c>
      <c r="B94" s="7" t="s">
        <v>985</v>
      </c>
      <c r="C94" s="7" t="s">
        <v>8</v>
      </c>
      <c r="D94" s="4"/>
      <c r="E94" s="4"/>
      <c r="F94" s="4"/>
      <c r="G94" s="26"/>
      <c r="H94" s="4"/>
      <c r="I94" s="4"/>
    </row>
    <row r="95" spans="1:9" x14ac:dyDescent="0.25">
      <c r="A95" s="24">
        <v>1218</v>
      </c>
      <c r="B95" s="7" t="s">
        <v>986</v>
      </c>
      <c r="C95" s="7" t="s">
        <v>4</v>
      </c>
      <c r="D95" s="4"/>
      <c r="E95" s="4"/>
      <c r="F95" s="4"/>
      <c r="G95" s="26"/>
      <c r="H95" s="4"/>
      <c r="I95" s="4"/>
    </row>
    <row r="96" spans="1:9" x14ac:dyDescent="0.25">
      <c r="A96" s="24">
        <v>1219</v>
      </c>
      <c r="B96" s="7" t="s">
        <v>987</v>
      </c>
      <c r="C96" s="7" t="s">
        <v>4</v>
      </c>
      <c r="D96" s="4"/>
      <c r="E96" s="4"/>
      <c r="F96" s="4"/>
      <c r="G96" s="26"/>
      <c r="H96" s="4"/>
      <c r="I96" s="4"/>
    </row>
    <row r="97" spans="1:9" x14ac:dyDescent="0.25">
      <c r="A97" s="24">
        <v>1220</v>
      </c>
      <c r="B97" s="7" t="s">
        <v>988</v>
      </c>
      <c r="C97" s="7" t="s">
        <v>8</v>
      </c>
      <c r="D97" s="4"/>
      <c r="E97" s="4"/>
      <c r="F97" s="4"/>
      <c r="G97" s="26"/>
      <c r="H97" s="4"/>
      <c r="I97" s="4"/>
    </row>
    <row r="98" spans="1:9" x14ac:dyDescent="0.25">
      <c r="A98" s="24">
        <v>1221</v>
      </c>
      <c r="B98" s="7" t="s">
        <v>989</v>
      </c>
      <c r="C98" s="7" t="s">
        <v>4</v>
      </c>
      <c r="D98" s="4"/>
      <c r="E98" s="4"/>
      <c r="F98" s="4"/>
      <c r="G98" s="26"/>
      <c r="H98" s="4"/>
      <c r="I98" s="4"/>
    </row>
    <row r="99" spans="1:9" x14ac:dyDescent="0.25">
      <c r="A99" s="24">
        <v>1229</v>
      </c>
      <c r="B99" s="7" t="s">
        <v>990</v>
      </c>
      <c r="C99" s="7" t="s">
        <v>4</v>
      </c>
      <c r="D99" s="4"/>
      <c r="E99" s="4"/>
      <c r="F99" s="4"/>
      <c r="G99" s="26"/>
      <c r="H99" s="4"/>
      <c r="I99" s="4"/>
    </row>
    <row r="100" spans="1:9" x14ac:dyDescent="0.25">
      <c r="A100" s="24">
        <v>1231</v>
      </c>
      <c r="B100" s="7" t="s">
        <v>991</v>
      </c>
      <c r="C100" s="7" t="s">
        <v>4</v>
      </c>
      <c r="D100" s="4"/>
      <c r="E100" s="4"/>
      <c r="F100" s="4"/>
      <c r="G100" s="26"/>
      <c r="H100" s="4"/>
      <c r="I100" s="4"/>
    </row>
    <row r="101" spans="1:9" x14ac:dyDescent="0.25">
      <c r="A101" s="24">
        <v>1233</v>
      </c>
      <c r="B101" s="7" t="s">
        <v>992</v>
      </c>
      <c r="C101" s="7" t="s">
        <v>4</v>
      </c>
      <c r="D101" s="4"/>
      <c r="E101" s="4"/>
      <c r="F101" s="4"/>
      <c r="G101" s="26"/>
      <c r="H101" s="4"/>
      <c r="I101" s="4"/>
    </row>
    <row r="102" spans="1:9" x14ac:dyDescent="0.25">
      <c r="A102" s="24">
        <v>1234</v>
      </c>
      <c r="B102" s="7" t="s">
        <v>993</v>
      </c>
      <c r="C102" s="7" t="s">
        <v>10</v>
      </c>
      <c r="D102" s="4"/>
      <c r="E102" s="4"/>
      <c r="F102" s="4"/>
      <c r="G102" s="26"/>
      <c r="H102" s="4"/>
      <c r="I102" s="4"/>
    </row>
    <row r="103" spans="1:9" x14ac:dyDescent="0.25">
      <c r="A103" s="24">
        <v>1302</v>
      </c>
      <c r="B103" s="7" t="s">
        <v>994</v>
      </c>
      <c r="C103" s="7" t="s">
        <v>4</v>
      </c>
      <c r="D103" s="4"/>
      <c r="E103" s="4"/>
      <c r="F103" s="4"/>
      <c r="G103" s="26"/>
      <c r="H103" s="4"/>
      <c r="I103" s="4"/>
    </row>
    <row r="104" spans="1:9" x14ac:dyDescent="0.25">
      <c r="A104" s="24">
        <v>1307</v>
      </c>
      <c r="B104" s="7" t="s">
        <v>995</v>
      </c>
      <c r="C104" s="7" t="s">
        <v>4</v>
      </c>
      <c r="D104" s="4"/>
      <c r="E104" s="4"/>
      <c r="F104" s="4"/>
      <c r="G104" s="26"/>
      <c r="H104" s="4"/>
      <c r="I104" s="4"/>
    </row>
    <row r="105" spans="1:9" x14ac:dyDescent="0.25">
      <c r="A105" s="24">
        <v>1309</v>
      </c>
      <c r="B105" s="7" t="s">
        <v>996</v>
      </c>
      <c r="C105" s="7" t="s">
        <v>4</v>
      </c>
      <c r="D105" s="4"/>
      <c r="E105" s="4"/>
      <c r="F105" s="4"/>
      <c r="G105" s="26"/>
      <c r="H105" s="4"/>
      <c r="I105" s="4"/>
    </row>
    <row r="106" spans="1:9" x14ac:dyDescent="0.25">
      <c r="A106" s="24">
        <v>1310</v>
      </c>
      <c r="B106" s="7" t="s">
        <v>997</v>
      </c>
      <c r="C106" s="7" t="s">
        <v>4</v>
      </c>
      <c r="D106" s="4"/>
      <c r="E106" s="4"/>
      <c r="F106" s="4"/>
      <c r="G106" s="26"/>
      <c r="H106" s="4"/>
      <c r="I106" s="4"/>
    </row>
    <row r="107" spans="1:9" x14ac:dyDescent="0.25">
      <c r="A107" s="24">
        <v>1313</v>
      </c>
      <c r="B107" s="7" t="s">
        <v>998</v>
      </c>
      <c r="C107" s="7" t="s">
        <v>1431</v>
      </c>
      <c r="D107" s="4"/>
      <c r="E107" s="4"/>
      <c r="F107" s="4"/>
      <c r="G107" s="26"/>
      <c r="H107" s="4"/>
      <c r="I107" s="4"/>
    </row>
    <row r="108" spans="1:9" x14ac:dyDescent="0.25">
      <c r="A108" s="24">
        <v>1314</v>
      </c>
      <c r="B108" s="7" t="s">
        <v>999</v>
      </c>
      <c r="C108" s="7" t="s">
        <v>8</v>
      </c>
      <c r="D108" s="4"/>
      <c r="E108" s="4"/>
      <c r="F108" s="4"/>
      <c r="G108" s="26"/>
      <c r="H108" s="4"/>
      <c r="I108" s="4"/>
    </row>
    <row r="109" spans="1:9" x14ac:dyDescent="0.25">
      <c r="A109" s="24">
        <v>1320</v>
      </c>
      <c r="B109" s="7" t="s">
        <v>1000</v>
      </c>
      <c r="C109" s="7" t="s">
        <v>10</v>
      </c>
      <c r="D109" s="4"/>
      <c r="E109" s="4"/>
      <c r="F109" s="4"/>
      <c r="G109" s="26"/>
      <c r="H109" s="4"/>
      <c r="I109" s="4"/>
    </row>
    <row r="110" spans="1:9" x14ac:dyDescent="0.25">
      <c r="A110" s="24">
        <v>1322</v>
      </c>
      <c r="B110" s="7" t="s">
        <v>1001</v>
      </c>
      <c r="C110" s="7" t="s">
        <v>4</v>
      </c>
      <c r="D110" s="4"/>
      <c r="E110" s="4"/>
      <c r="F110" s="4"/>
      <c r="G110" s="26"/>
      <c r="H110" s="4"/>
      <c r="I110" s="4"/>
    </row>
    <row r="111" spans="1:9" x14ac:dyDescent="0.25">
      <c r="A111" s="24">
        <v>1324</v>
      </c>
      <c r="B111" s="7" t="s">
        <v>1002</v>
      </c>
      <c r="C111" s="7" t="s">
        <v>4</v>
      </c>
      <c r="D111" s="4"/>
      <c r="E111" s="4"/>
      <c r="F111" s="4"/>
      <c r="G111" s="26"/>
      <c r="H111" s="4"/>
      <c r="I111" s="4"/>
    </row>
    <row r="112" spans="1:9" x14ac:dyDescent="0.25">
      <c r="A112" s="24">
        <v>1326</v>
      </c>
      <c r="B112" s="7" t="s">
        <v>1003</v>
      </c>
      <c r="C112" s="7" t="s">
        <v>10</v>
      </c>
      <c r="D112" s="4"/>
      <c r="E112" s="4"/>
      <c r="F112" s="4"/>
      <c r="G112" s="26"/>
      <c r="H112" s="4"/>
      <c r="I112" s="4"/>
    </row>
    <row r="113" spans="1:9" x14ac:dyDescent="0.25">
      <c r="A113" s="24">
        <v>1327</v>
      </c>
      <c r="B113" s="7" t="s">
        <v>1004</v>
      </c>
      <c r="C113" s="7" t="s">
        <v>8</v>
      </c>
      <c r="D113" s="4"/>
      <c r="E113" s="4"/>
      <c r="F113" s="4"/>
      <c r="G113" s="26"/>
      <c r="H113" s="4"/>
      <c r="I113" s="4"/>
    </row>
    <row r="114" spans="1:9" x14ac:dyDescent="0.25">
      <c r="A114" s="24">
        <v>1330</v>
      </c>
      <c r="B114" s="7" t="s">
        <v>1005</v>
      </c>
      <c r="C114" s="7" t="s">
        <v>10</v>
      </c>
      <c r="D114" s="4"/>
      <c r="E114" s="4"/>
      <c r="F114" s="4"/>
      <c r="G114" s="26"/>
      <c r="H114" s="4"/>
      <c r="I114" s="4"/>
    </row>
    <row r="115" spans="1:9" x14ac:dyDescent="0.25">
      <c r="A115" s="24">
        <v>1333</v>
      </c>
      <c r="B115" s="7" t="s">
        <v>1006</v>
      </c>
      <c r="C115" s="7" t="s">
        <v>4</v>
      </c>
      <c r="D115" s="4"/>
      <c r="E115" s="4"/>
      <c r="F115" s="4"/>
      <c r="G115" s="26"/>
      <c r="H115" s="4"/>
      <c r="I115" s="4"/>
    </row>
    <row r="116" spans="1:9" x14ac:dyDescent="0.25">
      <c r="A116" s="24">
        <v>1346</v>
      </c>
      <c r="B116" s="7" t="s">
        <v>1007</v>
      </c>
      <c r="C116" s="7" t="s">
        <v>4</v>
      </c>
      <c r="D116" s="4"/>
      <c r="E116" s="4"/>
      <c r="F116" s="4"/>
      <c r="G116" s="26"/>
      <c r="H116" s="4"/>
      <c r="I116" s="4"/>
    </row>
    <row r="117" spans="1:9" x14ac:dyDescent="0.25">
      <c r="A117" s="24">
        <v>1347</v>
      </c>
      <c r="B117" s="7" t="s">
        <v>1008</v>
      </c>
      <c r="C117" s="7" t="s">
        <v>4</v>
      </c>
      <c r="D117" s="4"/>
      <c r="E117" s="4"/>
      <c r="F117" s="4"/>
      <c r="G117" s="26"/>
      <c r="H117" s="4"/>
      <c r="I117" s="4"/>
    </row>
    <row r="118" spans="1:9" x14ac:dyDescent="0.25">
      <c r="A118" s="24">
        <v>1348</v>
      </c>
      <c r="B118" s="7" t="s">
        <v>1009</v>
      </c>
      <c r="C118" s="7" t="s">
        <v>10</v>
      </c>
      <c r="D118" s="4"/>
      <c r="E118" s="4"/>
      <c r="F118" s="4"/>
      <c r="G118" s="26"/>
      <c r="H118" s="4"/>
      <c r="I118" s="4"/>
    </row>
    <row r="119" spans="1:9" x14ac:dyDescent="0.25">
      <c r="A119" s="24">
        <v>1350</v>
      </c>
      <c r="B119" s="7" t="s">
        <v>1010</v>
      </c>
      <c r="C119" s="7" t="s">
        <v>8</v>
      </c>
      <c r="D119" s="4"/>
      <c r="E119" s="4"/>
      <c r="F119" s="4"/>
      <c r="G119" s="26"/>
      <c r="H119" s="4"/>
      <c r="I119" s="4"/>
    </row>
    <row r="120" spans="1:9" x14ac:dyDescent="0.25">
      <c r="A120" s="24">
        <v>1351</v>
      </c>
      <c r="B120" s="7" t="s">
        <v>1011</v>
      </c>
      <c r="C120" s="7" t="s">
        <v>1432</v>
      </c>
      <c r="D120" s="4"/>
      <c r="E120" s="4"/>
      <c r="F120" s="4"/>
      <c r="G120" s="26"/>
      <c r="H120" s="4"/>
      <c r="I120" s="4"/>
    </row>
    <row r="121" spans="1:9" x14ac:dyDescent="0.25">
      <c r="A121" s="24">
        <v>1352</v>
      </c>
      <c r="B121" s="7" t="s">
        <v>1012</v>
      </c>
      <c r="C121" s="7" t="s">
        <v>8</v>
      </c>
      <c r="D121" s="4"/>
      <c r="E121" s="4"/>
      <c r="F121" s="4"/>
      <c r="G121" s="26"/>
      <c r="H121" s="4"/>
      <c r="I121" s="4"/>
    </row>
    <row r="122" spans="1:9" x14ac:dyDescent="0.25">
      <c r="A122" s="24">
        <v>1408</v>
      </c>
      <c r="B122" s="7" t="s">
        <v>1013</v>
      </c>
      <c r="C122" s="7" t="s">
        <v>4</v>
      </c>
      <c r="D122" s="4"/>
      <c r="E122" s="4"/>
      <c r="F122" s="4"/>
      <c r="G122" s="26"/>
      <c r="H122" s="4"/>
      <c r="I122" s="4"/>
    </row>
    <row r="123" spans="1:9" x14ac:dyDescent="0.25">
      <c r="A123" s="24">
        <v>1409</v>
      </c>
      <c r="B123" s="7" t="s">
        <v>1014</v>
      </c>
      <c r="C123" s="7" t="s">
        <v>8</v>
      </c>
      <c r="D123" s="4"/>
      <c r="E123" s="4"/>
      <c r="F123" s="4"/>
      <c r="G123" s="26"/>
      <c r="H123" s="4"/>
      <c r="I123" s="4"/>
    </row>
    <row r="124" spans="1:9" x14ac:dyDescent="0.25">
      <c r="A124" s="24">
        <v>1411</v>
      </c>
      <c r="B124" s="7" t="s">
        <v>1015</v>
      </c>
      <c r="C124" s="7" t="s">
        <v>4</v>
      </c>
      <c r="D124" s="4"/>
      <c r="E124" s="4"/>
      <c r="F124" s="4"/>
      <c r="G124" s="26"/>
      <c r="H124" s="4"/>
      <c r="I124" s="4"/>
    </row>
    <row r="125" spans="1:9" x14ac:dyDescent="0.25">
      <c r="A125" s="24">
        <v>1412</v>
      </c>
      <c r="B125" s="7" t="s">
        <v>1016</v>
      </c>
      <c r="C125" s="7" t="s">
        <v>4</v>
      </c>
      <c r="D125" s="4"/>
      <c r="E125" s="4"/>
      <c r="F125" s="4"/>
      <c r="G125" s="26"/>
      <c r="H125" s="4"/>
      <c r="I125" s="4"/>
    </row>
    <row r="126" spans="1:9" x14ac:dyDescent="0.25">
      <c r="A126" s="24">
        <v>1414</v>
      </c>
      <c r="B126" s="7" t="s">
        <v>1017</v>
      </c>
      <c r="C126" s="7" t="s">
        <v>4</v>
      </c>
      <c r="D126" s="4"/>
      <c r="E126" s="4"/>
      <c r="F126" s="4"/>
      <c r="G126" s="26"/>
      <c r="H126" s="4"/>
      <c r="I126" s="4"/>
    </row>
    <row r="127" spans="1:9" x14ac:dyDescent="0.25">
      <c r="A127" s="24">
        <v>1416</v>
      </c>
      <c r="B127" s="7" t="s">
        <v>1018</v>
      </c>
      <c r="C127" s="7" t="s">
        <v>1429</v>
      </c>
      <c r="D127" s="4"/>
      <c r="E127" s="4"/>
      <c r="F127" s="4"/>
      <c r="G127" s="26"/>
      <c r="H127" s="4"/>
      <c r="I127" s="4"/>
    </row>
    <row r="128" spans="1:9" x14ac:dyDescent="0.25">
      <c r="A128" s="24">
        <v>1417</v>
      </c>
      <c r="B128" s="7" t="s">
        <v>1019</v>
      </c>
      <c r="C128" s="7" t="s">
        <v>1429</v>
      </c>
      <c r="D128" s="4"/>
      <c r="E128" s="4"/>
      <c r="F128" s="4"/>
      <c r="G128" s="26"/>
      <c r="H128" s="4"/>
      <c r="I128" s="4"/>
    </row>
    <row r="129" spans="1:9" x14ac:dyDescent="0.25">
      <c r="A129" s="24">
        <v>1423</v>
      </c>
      <c r="B129" s="7" t="s">
        <v>1020</v>
      </c>
      <c r="C129" s="7" t="s">
        <v>8</v>
      </c>
      <c r="D129" s="4"/>
      <c r="E129" s="4"/>
      <c r="F129" s="4"/>
      <c r="G129" s="26"/>
      <c r="H129" s="4"/>
      <c r="I129" s="4"/>
    </row>
    <row r="130" spans="1:9" x14ac:dyDescent="0.25">
      <c r="A130" s="24">
        <v>1424</v>
      </c>
      <c r="B130" s="7" t="s">
        <v>1021</v>
      </c>
      <c r="C130" s="7" t="s">
        <v>4</v>
      </c>
      <c r="D130" s="4"/>
      <c r="E130" s="4"/>
      <c r="F130" s="4"/>
      <c r="G130" s="26"/>
      <c r="H130" s="4"/>
      <c r="I130" s="4"/>
    </row>
    <row r="131" spans="1:9" x14ac:dyDescent="0.25">
      <c r="A131" s="24">
        <v>1427</v>
      </c>
      <c r="B131" s="7" t="s">
        <v>1022</v>
      </c>
      <c r="C131" s="7" t="s">
        <v>4</v>
      </c>
      <c r="D131" s="4"/>
      <c r="E131" s="4"/>
      <c r="F131" s="4"/>
      <c r="G131" s="26"/>
      <c r="H131" s="4"/>
      <c r="I131" s="4"/>
    </row>
    <row r="132" spans="1:9" x14ac:dyDescent="0.25">
      <c r="A132" s="24">
        <v>1428</v>
      </c>
      <c r="B132" s="7" t="s">
        <v>1023</v>
      </c>
      <c r="C132" s="7" t="s">
        <v>10</v>
      </c>
      <c r="D132" s="4"/>
      <c r="E132" s="4"/>
      <c r="F132" s="4"/>
      <c r="G132" s="26"/>
      <c r="H132" s="4"/>
      <c r="I132" s="4"/>
    </row>
    <row r="133" spans="1:9" x14ac:dyDescent="0.25">
      <c r="A133" s="24">
        <v>1432</v>
      </c>
      <c r="B133" s="7" t="s">
        <v>1024</v>
      </c>
      <c r="C133" s="7" t="s">
        <v>4</v>
      </c>
      <c r="D133" s="4"/>
      <c r="E133" s="4"/>
      <c r="F133" s="4"/>
      <c r="G133" s="26"/>
      <c r="H133" s="4"/>
      <c r="I133" s="4"/>
    </row>
    <row r="134" spans="1:9" x14ac:dyDescent="0.25">
      <c r="A134" s="24">
        <v>1433</v>
      </c>
      <c r="B134" s="7" t="s">
        <v>1025</v>
      </c>
      <c r="C134" s="7" t="s">
        <v>1431</v>
      </c>
      <c r="D134" s="4"/>
      <c r="E134" s="4"/>
      <c r="F134" s="4"/>
      <c r="G134" s="26"/>
      <c r="H134" s="4"/>
      <c r="I134" s="4"/>
    </row>
    <row r="135" spans="1:9" x14ac:dyDescent="0.25">
      <c r="A135" s="24">
        <v>1435</v>
      </c>
      <c r="B135" s="7" t="s">
        <v>1026</v>
      </c>
      <c r="C135" s="7" t="s">
        <v>4</v>
      </c>
      <c r="D135" s="4"/>
      <c r="E135" s="4"/>
      <c r="F135" s="4"/>
      <c r="G135" s="26"/>
      <c r="H135" s="4"/>
      <c r="I135" s="4"/>
    </row>
    <row r="136" spans="1:9" x14ac:dyDescent="0.25">
      <c r="A136" s="24">
        <v>1437</v>
      </c>
      <c r="B136" s="7" t="s">
        <v>1027</v>
      </c>
      <c r="C136" s="7" t="s">
        <v>1431</v>
      </c>
      <c r="D136" s="4"/>
      <c r="E136" s="4"/>
      <c r="F136" s="4"/>
      <c r="G136" s="26"/>
      <c r="H136" s="4"/>
      <c r="I136" s="4"/>
    </row>
    <row r="137" spans="1:9" x14ac:dyDescent="0.25">
      <c r="A137" s="24">
        <v>1438</v>
      </c>
      <c r="B137" s="7" t="s">
        <v>1028</v>
      </c>
      <c r="C137" s="7" t="s">
        <v>4</v>
      </c>
      <c r="D137" s="4"/>
      <c r="E137" s="4"/>
      <c r="F137" s="4"/>
      <c r="G137" s="26"/>
      <c r="H137" s="4"/>
      <c r="I137" s="4"/>
    </row>
    <row r="138" spans="1:9" x14ac:dyDescent="0.25">
      <c r="A138" s="24">
        <v>1442</v>
      </c>
      <c r="B138" s="7" t="s">
        <v>1029</v>
      </c>
      <c r="C138" s="7" t="s">
        <v>1429</v>
      </c>
      <c r="D138" s="4"/>
      <c r="E138" s="4"/>
      <c r="F138" s="4"/>
      <c r="G138" s="26"/>
      <c r="H138" s="4"/>
      <c r="I138" s="4"/>
    </row>
    <row r="139" spans="1:9" x14ac:dyDescent="0.25">
      <c r="A139" s="24">
        <v>1502</v>
      </c>
      <c r="B139" s="7" t="s">
        <v>1030</v>
      </c>
      <c r="C139" s="7" t="s">
        <v>8</v>
      </c>
      <c r="D139" s="4"/>
      <c r="E139" s="4"/>
      <c r="F139" s="4"/>
      <c r="G139" s="26"/>
      <c r="H139" s="4"/>
      <c r="I139" s="4"/>
    </row>
    <row r="140" spans="1:9" x14ac:dyDescent="0.25">
      <c r="A140" s="24">
        <v>1504</v>
      </c>
      <c r="B140" s="7" t="s">
        <v>1031</v>
      </c>
      <c r="C140" s="7" t="s">
        <v>4</v>
      </c>
      <c r="D140" s="4"/>
      <c r="E140" s="4"/>
      <c r="F140" s="4"/>
      <c r="G140" s="26"/>
      <c r="H140" s="4"/>
      <c r="I140" s="4"/>
    </row>
    <row r="141" spans="1:9" x14ac:dyDescent="0.25">
      <c r="A141" s="24">
        <v>1510</v>
      </c>
      <c r="B141" s="7" t="s">
        <v>1032</v>
      </c>
      <c r="C141" s="7" t="s">
        <v>10</v>
      </c>
      <c r="D141" s="4"/>
      <c r="E141" s="4"/>
      <c r="F141" s="4"/>
      <c r="G141" s="26"/>
      <c r="H141" s="4"/>
      <c r="I141" s="4"/>
    </row>
    <row r="142" spans="1:9" x14ac:dyDescent="0.25">
      <c r="A142" s="24">
        <v>1511</v>
      </c>
      <c r="B142" s="7" t="s">
        <v>1033</v>
      </c>
      <c r="C142" s="7" t="s">
        <v>4</v>
      </c>
      <c r="D142" s="4"/>
      <c r="E142" s="4"/>
      <c r="F142" s="4"/>
      <c r="G142" s="26"/>
      <c r="H142" s="4"/>
      <c r="I142" s="4"/>
    </row>
    <row r="143" spans="1:9" x14ac:dyDescent="0.25">
      <c r="A143" s="24">
        <v>1518</v>
      </c>
      <c r="B143" s="7" t="s">
        <v>1034</v>
      </c>
      <c r="C143" s="7" t="s">
        <v>4</v>
      </c>
      <c r="D143" s="4"/>
      <c r="E143" s="4"/>
      <c r="F143" s="4"/>
      <c r="G143" s="26"/>
      <c r="H143" s="4"/>
      <c r="I143" s="4"/>
    </row>
    <row r="144" spans="1:9" x14ac:dyDescent="0.25">
      <c r="A144" s="24">
        <v>1519</v>
      </c>
      <c r="B144" s="7" t="s">
        <v>1035</v>
      </c>
      <c r="C144" s="7" t="s">
        <v>8</v>
      </c>
      <c r="D144" s="4"/>
      <c r="E144" s="4"/>
      <c r="F144" s="4"/>
      <c r="G144" s="26"/>
      <c r="H144" s="4"/>
      <c r="I144" s="4"/>
    </row>
    <row r="145" spans="1:9" x14ac:dyDescent="0.25">
      <c r="A145" s="24">
        <v>1521</v>
      </c>
      <c r="B145" s="7" t="s">
        <v>1036</v>
      </c>
      <c r="C145" s="7" t="s">
        <v>1429</v>
      </c>
      <c r="D145" s="4"/>
      <c r="E145" s="4"/>
      <c r="F145" s="4"/>
      <c r="G145" s="26"/>
      <c r="H145" s="4"/>
      <c r="I145" s="4"/>
    </row>
    <row r="146" spans="1:9" x14ac:dyDescent="0.25">
      <c r="A146" s="24">
        <v>1522</v>
      </c>
      <c r="B146" s="7" t="s">
        <v>1037</v>
      </c>
      <c r="C146" s="7" t="s">
        <v>1429</v>
      </c>
      <c r="D146" s="4"/>
      <c r="E146" s="4"/>
      <c r="F146" s="4"/>
      <c r="G146" s="26"/>
      <c r="H146" s="4"/>
      <c r="I146" s="4"/>
    </row>
    <row r="147" spans="1:9" x14ac:dyDescent="0.25">
      <c r="A147" s="24">
        <v>1601</v>
      </c>
      <c r="B147" s="7" t="s">
        <v>1038</v>
      </c>
      <c r="C147" s="7" t="s">
        <v>4</v>
      </c>
      <c r="D147" s="4"/>
      <c r="E147" s="4"/>
      <c r="F147" s="4"/>
      <c r="G147" s="26"/>
      <c r="H147" s="4"/>
      <c r="I147" s="4"/>
    </row>
    <row r="148" spans="1:9" x14ac:dyDescent="0.25">
      <c r="A148" s="24">
        <v>1602</v>
      </c>
      <c r="B148" s="7" t="s">
        <v>1039</v>
      </c>
      <c r="C148" s="7" t="s">
        <v>10</v>
      </c>
      <c r="D148" s="4"/>
      <c r="E148" s="4"/>
      <c r="F148" s="4"/>
      <c r="G148" s="26"/>
      <c r="H148" s="4"/>
      <c r="I148" s="4"/>
    </row>
    <row r="149" spans="1:9" x14ac:dyDescent="0.25">
      <c r="A149" s="24">
        <v>1604</v>
      </c>
      <c r="B149" s="7" t="s">
        <v>1040</v>
      </c>
      <c r="C149" s="7" t="s">
        <v>4</v>
      </c>
      <c r="D149" s="4"/>
      <c r="E149" s="4"/>
      <c r="F149" s="4"/>
      <c r="G149" s="26"/>
      <c r="H149" s="4"/>
      <c r="I149" s="4"/>
    </row>
    <row r="150" spans="1:9" x14ac:dyDescent="0.25">
      <c r="A150" s="24">
        <v>1703</v>
      </c>
      <c r="B150" s="7" t="s">
        <v>1041</v>
      </c>
      <c r="C150" s="7" t="s">
        <v>4</v>
      </c>
      <c r="D150" s="4"/>
      <c r="E150" s="4"/>
      <c r="F150" s="4"/>
      <c r="G150" s="26"/>
      <c r="H150" s="4"/>
      <c r="I150" s="4"/>
    </row>
    <row r="151" spans="1:9" x14ac:dyDescent="0.25">
      <c r="A151" s="24">
        <v>1706</v>
      </c>
      <c r="B151" s="7" t="s">
        <v>1042</v>
      </c>
      <c r="C151" s="7" t="s">
        <v>4</v>
      </c>
      <c r="D151" s="4"/>
      <c r="E151" s="4"/>
      <c r="F151" s="4"/>
      <c r="G151" s="26"/>
      <c r="H151" s="4"/>
      <c r="I151" s="4"/>
    </row>
    <row r="152" spans="1:9" x14ac:dyDescent="0.25">
      <c r="A152" s="24">
        <v>1708</v>
      </c>
      <c r="B152" s="7" t="s">
        <v>1043</v>
      </c>
      <c r="C152" s="7" t="s">
        <v>8</v>
      </c>
      <c r="D152" s="4"/>
      <c r="E152" s="4"/>
      <c r="F152" s="4"/>
      <c r="G152" s="26"/>
      <c r="H152" s="4"/>
      <c r="I152" s="4"/>
    </row>
    <row r="153" spans="1:9" x14ac:dyDescent="0.25">
      <c r="A153" s="24">
        <v>1709</v>
      </c>
      <c r="B153" s="7" t="s">
        <v>1044</v>
      </c>
      <c r="C153" s="7" t="s">
        <v>4</v>
      </c>
      <c r="D153" s="4"/>
      <c r="E153" s="4"/>
      <c r="F153" s="4"/>
      <c r="G153" s="26"/>
      <c r="H153" s="4"/>
      <c r="I153" s="4"/>
    </row>
    <row r="154" spans="1:9" x14ac:dyDescent="0.25">
      <c r="A154" s="24">
        <v>1710</v>
      </c>
      <c r="B154" s="7" t="s">
        <v>1045</v>
      </c>
      <c r="C154" s="7" t="s">
        <v>4</v>
      </c>
      <c r="D154" s="4"/>
      <c r="E154" s="4"/>
      <c r="F154" s="4"/>
      <c r="G154" s="26"/>
      <c r="H154" s="4"/>
      <c r="I154" s="4"/>
    </row>
    <row r="155" spans="1:9" x14ac:dyDescent="0.25">
      <c r="A155" s="24">
        <v>1711</v>
      </c>
      <c r="B155" s="7" t="s">
        <v>1046</v>
      </c>
      <c r="C155" s="7" t="s">
        <v>4</v>
      </c>
      <c r="D155" s="4"/>
      <c r="E155" s="4"/>
      <c r="F155" s="4"/>
      <c r="G155" s="26"/>
      <c r="H155" s="4"/>
      <c r="I155" s="4"/>
    </row>
    <row r="156" spans="1:9" x14ac:dyDescent="0.25">
      <c r="A156" s="24">
        <v>1712</v>
      </c>
      <c r="B156" s="7" t="s">
        <v>1047</v>
      </c>
      <c r="C156" s="7" t="s">
        <v>4</v>
      </c>
      <c r="D156" s="4"/>
      <c r="E156" s="4"/>
      <c r="F156" s="4"/>
      <c r="G156" s="26"/>
      <c r="H156" s="4"/>
      <c r="I156" s="4"/>
    </row>
    <row r="157" spans="1:9" x14ac:dyDescent="0.25">
      <c r="A157" s="24">
        <v>1713</v>
      </c>
      <c r="B157" s="7" t="s">
        <v>1048</v>
      </c>
      <c r="C157" s="7" t="s">
        <v>4</v>
      </c>
      <c r="D157" s="4"/>
      <c r="E157" s="4"/>
      <c r="F157" s="4"/>
      <c r="G157" s="26"/>
      <c r="H157" s="4"/>
      <c r="I157" s="4"/>
    </row>
    <row r="158" spans="1:9" x14ac:dyDescent="0.25">
      <c r="A158" s="24">
        <v>1714</v>
      </c>
      <c r="B158" s="7" t="s">
        <v>1049</v>
      </c>
      <c r="C158" s="7" t="s">
        <v>4</v>
      </c>
      <c r="D158" s="4"/>
      <c r="E158" s="4"/>
      <c r="F158" s="4"/>
      <c r="G158" s="26"/>
      <c r="H158" s="4"/>
      <c r="I158" s="4"/>
    </row>
    <row r="159" spans="1:9" x14ac:dyDescent="0.25">
      <c r="A159" s="24">
        <v>1718</v>
      </c>
      <c r="B159" s="7" t="s">
        <v>1050</v>
      </c>
      <c r="C159" s="7" t="s">
        <v>10</v>
      </c>
      <c r="D159" s="4"/>
      <c r="E159" s="4"/>
      <c r="F159" s="4"/>
      <c r="G159" s="26"/>
      <c r="H159" s="4"/>
      <c r="I159" s="4"/>
    </row>
    <row r="160" spans="1:9" x14ac:dyDescent="0.25">
      <c r="A160" s="24">
        <v>1719</v>
      </c>
      <c r="B160" s="7" t="s">
        <v>1051</v>
      </c>
      <c r="C160" s="7" t="s">
        <v>4</v>
      </c>
      <c r="D160" s="4"/>
      <c r="E160" s="4"/>
      <c r="F160" s="4"/>
      <c r="G160" s="26"/>
      <c r="H160" s="4"/>
      <c r="I160" s="4"/>
    </row>
    <row r="161" spans="1:9" x14ac:dyDescent="0.25">
      <c r="A161" s="24">
        <v>1725</v>
      </c>
      <c r="B161" s="7" t="s">
        <v>1052</v>
      </c>
      <c r="C161" s="7" t="s">
        <v>4</v>
      </c>
      <c r="D161" s="4"/>
      <c r="E161" s="4"/>
      <c r="F161" s="4"/>
      <c r="G161" s="26"/>
      <c r="H161" s="4"/>
      <c r="I161" s="4"/>
    </row>
    <row r="162" spans="1:9" x14ac:dyDescent="0.25">
      <c r="A162" s="24">
        <v>1730</v>
      </c>
      <c r="B162" s="7" t="s">
        <v>1053</v>
      </c>
      <c r="C162" s="7" t="s">
        <v>4</v>
      </c>
      <c r="D162" s="4"/>
      <c r="E162" s="4"/>
      <c r="F162" s="4"/>
      <c r="G162" s="26"/>
      <c r="H162" s="4"/>
      <c r="I162" s="4"/>
    </row>
    <row r="163" spans="1:9" x14ac:dyDescent="0.25">
      <c r="A163" s="24">
        <v>1731</v>
      </c>
      <c r="B163" s="7" t="s">
        <v>1054</v>
      </c>
      <c r="C163" s="7" t="s">
        <v>4</v>
      </c>
      <c r="D163" s="4"/>
      <c r="E163" s="4"/>
      <c r="F163" s="4"/>
      <c r="G163" s="26"/>
      <c r="H163" s="4"/>
      <c r="I163" s="4"/>
    </row>
    <row r="164" spans="1:9" x14ac:dyDescent="0.25">
      <c r="A164" s="24">
        <v>1732</v>
      </c>
      <c r="B164" s="7" t="s">
        <v>1055</v>
      </c>
      <c r="C164" s="7" t="s">
        <v>8</v>
      </c>
      <c r="D164" s="4"/>
      <c r="E164" s="4"/>
      <c r="F164" s="4"/>
      <c r="G164" s="26"/>
      <c r="H164" s="4"/>
      <c r="I164" s="4"/>
    </row>
    <row r="165" spans="1:9" x14ac:dyDescent="0.25">
      <c r="A165" s="24">
        <v>1802</v>
      </c>
      <c r="B165" s="7" t="s">
        <v>1056</v>
      </c>
      <c r="C165" s="7" t="s">
        <v>4</v>
      </c>
      <c r="D165" s="4"/>
      <c r="E165" s="4"/>
      <c r="F165" s="4"/>
      <c r="G165" s="26"/>
      <c r="H165" s="4"/>
      <c r="I165" s="4"/>
    </row>
    <row r="166" spans="1:9" x14ac:dyDescent="0.25">
      <c r="A166" s="24">
        <v>1806</v>
      </c>
      <c r="B166" s="7" t="s">
        <v>1057</v>
      </c>
      <c r="C166" s="7" t="s">
        <v>8</v>
      </c>
      <c r="D166" s="4"/>
      <c r="E166" s="4"/>
      <c r="F166" s="4"/>
      <c r="G166" s="26"/>
      <c r="H166" s="4"/>
      <c r="I166" s="4"/>
    </row>
    <row r="167" spans="1:9" x14ac:dyDescent="0.25">
      <c r="A167" s="24">
        <v>1808</v>
      </c>
      <c r="B167" s="7" t="s">
        <v>1058</v>
      </c>
      <c r="C167" s="7" t="s">
        <v>4</v>
      </c>
      <c r="D167" s="4"/>
      <c r="E167" s="4"/>
      <c r="F167" s="4"/>
      <c r="G167" s="26"/>
      <c r="H167" s="4"/>
      <c r="I167" s="4"/>
    </row>
    <row r="168" spans="1:9" x14ac:dyDescent="0.25">
      <c r="A168" s="24">
        <v>1810</v>
      </c>
      <c r="B168" s="7" t="s">
        <v>1059</v>
      </c>
      <c r="C168" s="7" t="s">
        <v>8</v>
      </c>
      <c r="D168" s="4"/>
      <c r="E168" s="4"/>
      <c r="F168" s="4"/>
      <c r="G168" s="26"/>
      <c r="H168" s="4"/>
      <c r="I168" s="4"/>
    </row>
    <row r="169" spans="1:9" x14ac:dyDescent="0.25">
      <c r="A169" s="24">
        <v>1811</v>
      </c>
      <c r="B169" s="7" t="s">
        <v>1060</v>
      </c>
      <c r="C169" s="7" t="s">
        <v>4</v>
      </c>
      <c r="D169" s="4"/>
      <c r="E169" s="4"/>
      <c r="F169" s="4"/>
      <c r="G169" s="26"/>
      <c r="H169" s="4"/>
      <c r="I169" s="4"/>
    </row>
    <row r="170" spans="1:9" x14ac:dyDescent="0.25">
      <c r="A170" s="24">
        <v>1812</v>
      </c>
      <c r="B170" s="7" t="s">
        <v>1061</v>
      </c>
      <c r="C170" s="7" t="s">
        <v>4</v>
      </c>
      <c r="D170" s="4"/>
      <c r="E170" s="4"/>
      <c r="F170" s="4"/>
      <c r="G170" s="26"/>
      <c r="H170" s="4"/>
      <c r="I170" s="4"/>
    </row>
    <row r="171" spans="1:9" x14ac:dyDescent="0.25">
      <c r="A171" s="24">
        <v>1814</v>
      </c>
      <c r="B171" s="7" t="s">
        <v>1062</v>
      </c>
      <c r="C171" s="7" t="s">
        <v>1429</v>
      </c>
      <c r="D171" s="4"/>
      <c r="E171" s="4"/>
      <c r="F171" s="4"/>
      <c r="G171" s="26"/>
      <c r="H171" s="4"/>
      <c r="I171" s="4"/>
    </row>
    <row r="172" spans="1:9" x14ac:dyDescent="0.25">
      <c r="A172" s="24">
        <v>1816</v>
      </c>
      <c r="B172" s="7" t="s">
        <v>1063</v>
      </c>
      <c r="C172" s="7" t="s">
        <v>4</v>
      </c>
      <c r="D172" s="4"/>
      <c r="E172" s="4"/>
      <c r="F172" s="4"/>
      <c r="G172" s="26"/>
      <c r="H172" s="4"/>
      <c r="I172" s="4"/>
    </row>
    <row r="173" spans="1:9" x14ac:dyDescent="0.25">
      <c r="A173" s="24">
        <v>1819</v>
      </c>
      <c r="B173" s="7" t="s">
        <v>1064</v>
      </c>
      <c r="C173" s="7" t="s">
        <v>10</v>
      </c>
      <c r="D173" s="4"/>
      <c r="E173" s="4"/>
      <c r="F173" s="4"/>
      <c r="G173" s="26"/>
      <c r="H173" s="4"/>
      <c r="I173" s="4"/>
    </row>
    <row r="174" spans="1:9" x14ac:dyDescent="0.25">
      <c r="A174" s="24">
        <v>1822</v>
      </c>
      <c r="B174" s="7" t="s">
        <v>1065</v>
      </c>
      <c r="C174" s="7" t="s">
        <v>1431</v>
      </c>
      <c r="D174" s="4"/>
      <c r="E174" s="4"/>
      <c r="F174" s="4"/>
      <c r="G174" s="26"/>
      <c r="H174" s="4"/>
      <c r="I174" s="4"/>
    </row>
    <row r="175" spans="1:9" x14ac:dyDescent="0.25">
      <c r="A175" s="24">
        <v>1828</v>
      </c>
      <c r="B175" s="7" t="s">
        <v>1066</v>
      </c>
      <c r="C175" s="7" t="s">
        <v>4</v>
      </c>
      <c r="D175" s="4"/>
      <c r="E175" s="4"/>
      <c r="F175" s="4"/>
      <c r="G175" s="26"/>
      <c r="H175" s="4"/>
      <c r="I175" s="4"/>
    </row>
    <row r="176" spans="1:9" x14ac:dyDescent="0.25">
      <c r="A176" s="24">
        <v>1830</v>
      </c>
      <c r="B176" s="7" t="s">
        <v>1067</v>
      </c>
      <c r="C176" s="7" t="s">
        <v>1429</v>
      </c>
      <c r="D176" s="4"/>
      <c r="E176" s="4"/>
      <c r="F176" s="4"/>
      <c r="G176" s="26"/>
      <c r="H176" s="4"/>
      <c r="I176" s="4"/>
    </row>
    <row r="177" spans="1:9" x14ac:dyDescent="0.25">
      <c r="A177" s="24">
        <v>1901</v>
      </c>
      <c r="B177" s="7" t="s">
        <v>1068</v>
      </c>
      <c r="C177" s="7" t="s">
        <v>4</v>
      </c>
      <c r="D177" s="4"/>
      <c r="E177" s="4"/>
      <c r="F177" s="4"/>
      <c r="G177" s="26"/>
      <c r="H177" s="4"/>
      <c r="I177" s="4"/>
    </row>
    <row r="178" spans="1:9" x14ac:dyDescent="0.25">
      <c r="A178" s="24">
        <v>1902</v>
      </c>
      <c r="B178" s="7" t="s">
        <v>1069</v>
      </c>
      <c r="C178" s="7" t="s">
        <v>4</v>
      </c>
      <c r="D178" s="4"/>
      <c r="E178" s="4"/>
      <c r="F178" s="4"/>
      <c r="G178" s="26"/>
      <c r="H178" s="4"/>
      <c r="I178" s="4"/>
    </row>
    <row r="179" spans="1:9" x14ac:dyDescent="0.25">
      <c r="A179" s="24">
        <v>1907</v>
      </c>
      <c r="B179" s="7" t="s">
        <v>1070</v>
      </c>
      <c r="C179" s="7" t="s">
        <v>4</v>
      </c>
      <c r="D179" s="4"/>
      <c r="E179" s="4"/>
      <c r="F179" s="4"/>
      <c r="G179" s="26"/>
      <c r="H179" s="4"/>
      <c r="I179" s="4"/>
    </row>
    <row r="180" spans="1:9" x14ac:dyDescent="0.25">
      <c r="A180" s="24">
        <v>1908</v>
      </c>
      <c r="B180" s="7" t="s">
        <v>1071</v>
      </c>
      <c r="C180" s="7" t="s">
        <v>10</v>
      </c>
      <c r="D180" s="4"/>
      <c r="E180" s="4"/>
      <c r="F180" s="4"/>
      <c r="G180" s="26"/>
      <c r="H180" s="4"/>
      <c r="I180" s="4"/>
    </row>
    <row r="181" spans="1:9" x14ac:dyDescent="0.25">
      <c r="A181" s="24">
        <v>1909</v>
      </c>
      <c r="B181" s="7" t="s">
        <v>1072</v>
      </c>
      <c r="C181" s="7" t="s">
        <v>8</v>
      </c>
      <c r="D181" s="4"/>
      <c r="E181" s="4"/>
      <c r="F181" s="4"/>
      <c r="G181" s="26"/>
      <c r="H181" s="4"/>
      <c r="I181" s="4"/>
    </row>
    <row r="182" spans="1:9" x14ac:dyDescent="0.25">
      <c r="A182" s="24">
        <v>2003</v>
      </c>
      <c r="B182" s="7" t="s">
        <v>1073</v>
      </c>
      <c r="C182" s="7" t="s">
        <v>4</v>
      </c>
      <c r="D182" s="4"/>
      <c r="E182" s="4"/>
      <c r="F182" s="4"/>
      <c r="G182" s="26"/>
      <c r="H182" s="4"/>
      <c r="I182" s="4"/>
    </row>
    <row r="183" spans="1:9" x14ac:dyDescent="0.25">
      <c r="A183" s="24">
        <v>2005</v>
      </c>
      <c r="B183" s="7" t="s">
        <v>1074</v>
      </c>
      <c r="C183" s="7" t="s">
        <v>4</v>
      </c>
      <c r="D183" s="4"/>
      <c r="E183" s="4"/>
      <c r="F183" s="4"/>
      <c r="G183" s="26"/>
      <c r="H183" s="4"/>
      <c r="I183" s="4"/>
    </row>
    <row r="184" spans="1:9" x14ac:dyDescent="0.25">
      <c r="A184" s="24">
        <v>2006</v>
      </c>
      <c r="B184" s="7" t="s">
        <v>1075</v>
      </c>
      <c r="C184" s="7" t="s">
        <v>4</v>
      </c>
      <c r="D184" s="4"/>
      <c r="E184" s="4"/>
      <c r="F184" s="4"/>
      <c r="G184" s="26"/>
      <c r="H184" s="4"/>
      <c r="I184" s="4"/>
    </row>
    <row r="185" spans="1:9" x14ac:dyDescent="0.25">
      <c r="A185" s="24">
        <v>2007</v>
      </c>
      <c r="B185" s="7" t="s">
        <v>1076</v>
      </c>
      <c r="C185" s="7" t="s">
        <v>4</v>
      </c>
      <c r="D185" s="4"/>
      <c r="E185" s="4"/>
      <c r="F185" s="4"/>
      <c r="G185" s="26"/>
      <c r="H185" s="4"/>
      <c r="I185" s="4"/>
    </row>
    <row r="186" spans="1:9" x14ac:dyDescent="0.25">
      <c r="A186" s="24">
        <v>2008</v>
      </c>
      <c r="B186" s="7" t="s">
        <v>1077</v>
      </c>
      <c r="C186" s="7" t="s">
        <v>4</v>
      </c>
      <c r="D186" s="4"/>
      <c r="E186" s="4"/>
      <c r="F186" s="4"/>
      <c r="G186" s="26"/>
      <c r="H186" s="4"/>
      <c r="I186" s="4"/>
    </row>
    <row r="187" spans="1:9" x14ac:dyDescent="0.25">
      <c r="A187" s="24">
        <v>2009</v>
      </c>
      <c r="B187" s="7" t="s">
        <v>1078</v>
      </c>
      <c r="C187" s="7" t="s">
        <v>10</v>
      </c>
      <c r="D187" s="4"/>
      <c r="E187" s="4"/>
      <c r="F187" s="4"/>
      <c r="G187" s="26"/>
      <c r="H187" s="4"/>
      <c r="I187" s="4"/>
    </row>
    <row r="188" spans="1:9" x14ac:dyDescent="0.25">
      <c r="A188" s="24">
        <v>2010</v>
      </c>
      <c r="B188" s="7" t="s">
        <v>1079</v>
      </c>
      <c r="C188" s="7" t="s">
        <v>4</v>
      </c>
      <c r="D188" s="4"/>
      <c r="E188" s="4"/>
      <c r="F188" s="4"/>
      <c r="G188" s="26"/>
      <c r="H188" s="4"/>
      <c r="I188" s="4"/>
    </row>
    <row r="189" spans="1:9" x14ac:dyDescent="0.25">
      <c r="A189" s="24">
        <v>2011</v>
      </c>
      <c r="B189" s="7" t="s">
        <v>1080</v>
      </c>
      <c r="C189" s="7" t="s">
        <v>10</v>
      </c>
      <c r="D189" s="4"/>
      <c r="E189" s="4"/>
      <c r="F189" s="4"/>
      <c r="G189" s="26"/>
      <c r="H189" s="4"/>
      <c r="I189" s="4"/>
    </row>
    <row r="190" spans="1:9" x14ac:dyDescent="0.25">
      <c r="A190" s="24">
        <v>2012</v>
      </c>
      <c r="B190" s="7" t="s">
        <v>1081</v>
      </c>
      <c r="C190" s="7" t="s">
        <v>1429</v>
      </c>
      <c r="D190" s="4"/>
      <c r="E190" s="4"/>
      <c r="F190" s="4"/>
      <c r="G190" s="26"/>
      <c r="H190" s="4"/>
      <c r="I190" s="4"/>
    </row>
    <row r="191" spans="1:9" x14ac:dyDescent="0.25">
      <c r="A191" s="24">
        <v>2013</v>
      </c>
      <c r="B191" s="7" t="s">
        <v>1082</v>
      </c>
      <c r="C191" s="7" t="s">
        <v>4</v>
      </c>
      <c r="D191" s="4"/>
      <c r="E191" s="4"/>
      <c r="F191" s="4"/>
      <c r="G191" s="26"/>
      <c r="H191" s="4"/>
      <c r="I191" s="4"/>
    </row>
    <row r="192" spans="1:9" x14ac:dyDescent="0.25">
      <c r="A192" s="24">
        <v>2014</v>
      </c>
      <c r="B192" s="7" t="s">
        <v>1083</v>
      </c>
      <c r="C192" s="7" t="s">
        <v>4</v>
      </c>
      <c r="D192" s="4"/>
      <c r="E192" s="4"/>
      <c r="F192" s="4"/>
      <c r="G192" s="26"/>
      <c r="H192" s="4"/>
      <c r="I192" s="4"/>
    </row>
    <row r="193" spans="1:9" x14ac:dyDescent="0.25">
      <c r="A193" s="24">
        <v>2016</v>
      </c>
      <c r="B193" s="7" t="s">
        <v>1084</v>
      </c>
      <c r="C193" s="7" t="s">
        <v>4</v>
      </c>
      <c r="D193" s="4"/>
      <c r="E193" s="4"/>
      <c r="F193" s="4"/>
      <c r="G193" s="26"/>
      <c r="H193" s="4"/>
      <c r="I193" s="4"/>
    </row>
    <row r="194" spans="1:9" x14ac:dyDescent="0.25">
      <c r="A194" s="24">
        <v>2022</v>
      </c>
      <c r="B194" s="7" t="s">
        <v>1085</v>
      </c>
      <c r="C194" s="7" t="s">
        <v>1429</v>
      </c>
      <c r="D194" s="4"/>
      <c r="E194" s="4"/>
      <c r="F194" s="4"/>
      <c r="G194" s="26"/>
      <c r="H194" s="4"/>
      <c r="I194" s="4"/>
    </row>
    <row r="195" spans="1:9" x14ac:dyDescent="0.25">
      <c r="A195" s="24">
        <v>2106</v>
      </c>
      <c r="B195" s="7" t="s">
        <v>1086</v>
      </c>
      <c r="C195" s="7" t="s">
        <v>4</v>
      </c>
      <c r="D195" s="4"/>
      <c r="E195" s="4"/>
      <c r="F195" s="4"/>
      <c r="G195" s="26"/>
      <c r="H195" s="4"/>
      <c r="I195" s="4"/>
    </row>
    <row r="196" spans="1:9" x14ac:dyDescent="0.25">
      <c r="A196" s="24">
        <v>2107</v>
      </c>
      <c r="B196" s="7" t="s">
        <v>1087</v>
      </c>
      <c r="C196" s="7" t="s">
        <v>4</v>
      </c>
      <c r="D196" s="4"/>
      <c r="E196" s="4"/>
      <c r="F196" s="4"/>
      <c r="G196" s="26"/>
      <c r="H196" s="4"/>
      <c r="I196" s="4"/>
    </row>
    <row r="197" spans="1:9" x14ac:dyDescent="0.25">
      <c r="A197" s="24">
        <v>2108</v>
      </c>
      <c r="B197" s="7" t="s">
        <v>1088</v>
      </c>
      <c r="C197" s="7" t="s">
        <v>10</v>
      </c>
      <c r="D197" s="4"/>
      <c r="E197" s="4"/>
      <c r="F197" s="4"/>
      <c r="G197" s="26"/>
      <c r="H197" s="4"/>
      <c r="I197" s="4"/>
    </row>
    <row r="198" spans="1:9" x14ac:dyDescent="0.25">
      <c r="A198" s="24">
        <v>2109</v>
      </c>
      <c r="B198" s="7" t="s">
        <v>1089</v>
      </c>
      <c r="C198" s="7" t="s">
        <v>4</v>
      </c>
      <c r="D198" s="4"/>
      <c r="E198" s="4"/>
      <c r="F198" s="4"/>
      <c r="G198" s="26"/>
      <c r="H198" s="4"/>
      <c r="I198" s="4"/>
    </row>
    <row r="199" spans="1:9" x14ac:dyDescent="0.25">
      <c r="A199" s="24">
        <v>2113</v>
      </c>
      <c r="B199" s="7" t="s">
        <v>1090</v>
      </c>
      <c r="C199" s="7" t="s">
        <v>4</v>
      </c>
      <c r="D199" s="4"/>
      <c r="E199" s="4"/>
      <c r="F199" s="4"/>
      <c r="G199" s="26"/>
      <c r="H199" s="4"/>
      <c r="I199" s="4"/>
    </row>
    <row r="200" spans="1:9" x14ac:dyDescent="0.25">
      <c r="A200" s="24">
        <v>2114</v>
      </c>
      <c r="B200" s="7" t="s">
        <v>1091</v>
      </c>
      <c r="C200" s="7" t="s">
        <v>8</v>
      </c>
      <c r="D200" s="4"/>
      <c r="E200" s="4"/>
      <c r="F200" s="4"/>
      <c r="G200" s="26"/>
      <c r="H200" s="4"/>
      <c r="I200" s="4"/>
    </row>
    <row r="201" spans="1:9" x14ac:dyDescent="0.25">
      <c r="A201" s="24">
        <v>2121</v>
      </c>
      <c r="B201" s="7" t="s">
        <v>1092</v>
      </c>
      <c r="C201" s="7" t="s">
        <v>4</v>
      </c>
      <c r="D201" s="4"/>
      <c r="E201" s="4"/>
      <c r="F201" s="4"/>
      <c r="G201" s="26"/>
      <c r="H201" s="4"/>
      <c r="I201" s="4"/>
    </row>
    <row r="202" spans="1:9" x14ac:dyDescent="0.25">
      <c r="A202" s="24">
        <v>2122</v>
      </c>
      <c r="B202" s="7" t="s">
        <v>564</v>
      </c>
      <c r="C202" s="7" t="s">
        <v>4</v>
      </c>
      <c r="D202" s="4"/>
      <c r="E202" s="4"/>
      <c r="F202" s="4"/>
      <c r="G202" s="26"/>
      <c r="H202" s="4"/>
      <c r="I202" s="4"/>
    </row>
    <row r="203" spans="1:9" x14ac:dyDescent="0.25">
      <c r="A203" s="24">
        <v>2123</v>
      </c>
      <c r="B203" s="7" t="s">
        <v>1093</v>
      </c>
      <c r="C203" s="7" t="s">
        <v>4</v>
      </c>
      <c r="D203" s="4"/>
      <c r="E203" s="4"/>
      <c r="F203" s="4"/>
      <c r="G203" s="26"/>
      <c r="H203" s="4"/>
      <c r="I203" s="4"/>
    </row>
    <row r="204" spans="1:9" x14ac:dyDescent="0.25">
      <c r="A204" s="24">
        <v>2141</v>
      </c>
      <c r="B204" s="7" t="s">
        <v>1094</v>
      </c>
      <c r="C204" s="7" t="s">
        <v>10</v>
      </c>
      <c r="D204" s="4"/>
      <c r="E204" s="4"/>
      <c r="F204" s="4"/>
      <c r="G204" s="26"/>
      <c r="H204" s="4"/>
      <c r="I204" s="4"/>
    </row>
    <row r="205" spans="1:9" x14ac:dyDescent="0.25">
      <c r="A205" s="24">
        <v>2142</v>
      </c>
      <c r="B205" s="7" t="s">
        <v>1095</v>
      </c>
      <c r="C205" s="7" t="s">
        <v>1432</v>
      </c>
      <c r="D205" s="4"/>
      <c r="E205" s="4"/>
      <c r="F205" s="4"/>
      <c r="G205" s="26"/>
      <c r="H205" s="4"/>
      <c r="I205" s="4"/>
    </row>
    <row r="206" spans="1:9" x14ac:dyDescent="0.25">
      <c r="A206" s="24">
        <v>2211</v>
      </c>
      <c r="B206" s="7" t="s">
        <v>1096</v>
      </c>
      <c r="C206" s="7" t="s">
        <v>8</v>
      </c>
      <c r="D206" s="4"/>
      <c r="E206" s="4"/>
      <c r="F206" s="4"/>
      <c r="G206" s="26"/>
      <c r="H206" s="4"/>
      <c r="I206" s="4"/>
    </row>
    <row r="207" spans="1:9" x14ac:dyDescent="0.25">
      <c r="A207" s="24">
        <v>2213</v>
      </c>
      <c r="B207" s="7" t="s">
        <v>1097</v>
      </c>
      <c r="C207" s="7" t="s">
        <v>8</v>
      </c>
      <c r="D207" s="4"/>
      <c r="E207" s="4"/>
      <c r="F207" s="4"/>
      <c r="G207" s="26"/>
      <c r="H207" s="4"/>
      <c r="I207" s="4"/>
    </row>
    <row r="208" spans="1:9" x14ac:dyDescent="0.25">
      <c r="A208" s="24">
        <v>2217</v>
      </c>
      <c r="B208" s="7" t="s">
        <v>1098</v>
      </c>
      <c r="C208" s="7" t="s">
        <v>8</v>
      </c>
      <c r="D208" s="4"/>
      <c r="E208" s="4"/>
      <c r="F208" s="4"/>
      <c r="G208" s="26"/>
      <c r="H208" s="4"/>
      <c r="I208" s="4"/>
    </row>
    <row r="209" spans="1:9" x14ac:dyDescent="0.25">
      <c r="A209" s="24">
        <v>2220</v>
      </c>
      <c r="B209" s="7" t="s">
        <v>1099</v>
      </c>
      <c r="C209" s="7" t="s">
        <v>8</v>
      </c>
      <c r="D209" s="4"/>
      <c r="E209" s="4"/>
      <c r="F209" s="4"/>
      <c r="G209" s="26"/>
      <c r="H209" s="4"/>
      <c r="I209" s="4"/>
    </row>
    <row r="210" spans="1:9" x14ac:dyDescent="0.25">
      <c r="A210" s="27">
        <v>2300</v>
      </c>
      <c r="B210" s="28" t="s">
        <v>1100</v>
      </c>
      <c r="C210" s="28" t="s">
        <v>1431</v>
      </c>
      <c r="D210" s="29"/>
      <c r="E210" s="29"/>
      <c r="F210" s="29"/>
      <c r="G210" s="30"/>
      <c r="H210" s="29"/>
      <c r="I210" s="29"/>
    </row>
    <row r="211" spans="1:9" x14ac:dyDescent="0.25">
      <c r="A211" s="6" t="s">
        <v>1428</v>
      </c>
      <c r="B211" s="7">
        <f>SUBTOTAL(103,Table1[School Name])</f>
        <v>209</v>
      </c>
      <c r="C211" s="7"/>
      <c r="D211" s="4">
        <f>SUBTOTAL(102,Table1[Assigned SRO])</f>
        <v>0</v>
      </c>
      <c r="E211" s="4">
        <f>COUNTIF(E2:E210,"Yes")</f>
        <v>0</v>
      </c>
      <c r="F211" s="4">
        <f>COUNTIF(F2:F210,"Yes")</f>
        <v>0</v>
      </c>
      <c r="G211" s="4">
        <f>COUNTIF(G2:G210,"Yes")</f>
        <v>0</v>
      </c>
      <c r="H211" s="29"/>
      <c r="I211" s="29"/>
    </row>
  </sheetData>
  <dataValidations count="6">
    <dataValidation type="whole" operator="greaterThanOrEqual" allowBlank="1" showInputMessage="1" showErrorMessage="1" errorTitle="Error" error="This must be the number of Full Time Assigned SROs." prompt="This must be a number." sqref="D2:D210" xr:uid="{7C6D7BB2-5E0B-4C7F-A9F4-A880130728E5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" sqref="F2:F210" xr:uid="{9F05CEA1-FBBD-4C1F-8C75-9B249909F943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" sqref="E2:E210" xr:uid="{E4E4E166-A6CA-4213-B54B-F7EA501B1C26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" sqref="G2:G210" xr:uid="{90F046AE-B29D-4F3D-953E-B146445DB69F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210" xr:uid="{C7816A7B-31F4-4061-90F5-AA205A430786}"/>
    <dataValidation allowBlank="1" showInputMessage="1" showErrorMessage="1" errorTitle="Error" error="This must be the names of the SSEs." prompt="Write the names of the School Security Employees." sqref="I2:I210" xr:uid="{E17C76B3-18EC-4E19-B78F-9F04952FAA27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8A2F-BF52-4DD5-AE0B-ED3C2A736512}">
  <dimension ref="A1:K25"/>
  <sheetViews>
    <sheetView topLeftCell="G1" workbookViewId="0">
      <selection activeCell="J10" sqref="J10"/>
    </sheetView>
  </sheetViews>
  <sheetFormatPr defaultColWidth="9.140625" defaultRowHeight="15" x14ac:dyDescent="0.25"/>
  <cols>
    <col min="1" max="1" width="17.140625" customWidth="1"/>
    <col min="2" max="2" width="30.285156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1436</v>
      </c>
      <c r="I1" s="11" t="s">
        <v>1435</v>
      </c>
    </row>
    <row r="2" spans="1:11" ht="17.25" x14ac:dyDescent="0.25">
      <c r="A2" s="24">
        <v>101</v>
      </c>
      <c r="B2" s="7" t="s">
        <v>1101</v>
      </c>
      <c r="C2" s="7" t="s">
        <v>1429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106</v>
      </c>
      <c r="B3" s="7" t="s">
        <v>1102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202</v>
      </c>
      <c r="B4" s="7" t="s">
        <v>1103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301</v>
      </c>
      <c r="B5" s="7" t="s">
        <v>1104</v>
      </c>
      <c r="C5" s="7" t="s">
        <v>8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302</v>
      </c>
      <c r="B6" s="7" t="s">
        <v>1105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303</v>
      </c>
      <c r="B7" s="7" t="s">
        <v>1106</v>
      </c>
      <c r="C7" s="7" t="s">
        <v>10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308</v>
      </c>
      <c r="B8" s="7" t="s">
        <v>1107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402</v>
      </c>
      <c r="B9" s="7" t="s">
        <v>1108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403</v>
      </c>
      <c r="B10" s="7" t="s">
        <v>1109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404</v>
      </c>
      <c r="B11" s="7" t="s">
        <v>1110</v>
      </c>
      <c r="C11" s="7" t="s">
        <v>10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405</v>
      </c>
      <c r="B12" s="7" t="s">
        <v>1111</v>
      </c>
      <c r="C12" s="7" t="s">
        <v>8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406</v>
      </c>
      <c r="B13" s="7" t="s">
        <v>1112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407</v>
      </c>
      <c r="B14" s="7" t="s">
        <v>1113</v>
      </c>
      <c r="C14" s="7" t="s">
        <v>10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7">
        <v>503</v>
      </c>
      <c r="B15" s="28" t="s">
        <v>1114</v>
      </c>
      <c r="C15" s="28" t="s">
        <v>4</v>
      </c>
      <c r="D15" s="29"/>
      <c r="E15" s="29"/>
      <c r="F15" s="29"/>
      <c r="G15" s="30"/>
      <c r="H15" s="29"/>
      <c r="I15" s="29"/>
      <c r="K15" s="15" t="s">
        <v>1418</v>
      </c>
    </row>
    <row r="16" spans="1:11" x14ac:dyDescent="0.25">
      <c r="A16" s="6" t="s">
        <v>1428</v>
      </c>
      <c r="B16" s="7">
        <f>SUBTOTAL(103,Table8[School Name])</f>
        <v>14</v>
      </c>
      <c r="C16" s="7"/>
      <c r="D16" s="4">
        <f>SUBTOTAL(102,Table8[Assigned SRO])</f>
        <v>0</v>
      </c>
      <c r="E16" s="4">
        <f>COUNTIF(E2:E15,"Yes")</f>
        <v>0</v>
      </c>
      <c r="F16" s="4">
        <f>COUNTIF(F2:F15,"Yes")</f>
        <v>0</v>
      </c>
      <c r="G16" s="4">
        <f>COUNTIF(G2:G15,"Yes")</f>
        <v>0</v>
      </c>
      <c r="H16" s="29"/>
      <c r="I16" s="29"/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whole" operator="greaterThanOrEqual" allowBlank="1" showInputMessage="1" showErrorMessage="1" errorTitle="Error" error="This must be the number of Full Time Assigned SROs." prompt="This must be a number." sqref="D2:D15" xr:uid="{A1900677-93FE-4D5C-A416-181D28D6E33E}">
      <formula1>0</formula1>
    </dataValidation>
    <dataValidation type="textLength" allowBlank="1" showInputMessage="1" showErrorMessage="1" errorTitle="Error" error="The value must be &quot;Yes&quot; or &quot;No&quot; based on Adequate Coverage provided by Non-SRO." prompt="This must be &quot;Yes&quot; or &quot;No.&quot; " sqref="F2:F15" xr:uid="{D93DFF8A-0D8E-4411-831D-C8A21A28CC5E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" sqref="E2:E15" xr:uid="{7F0FD7B3-9E79-4BF8-8958-ECA4A342525A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5" xr:uid="{1B833D7C-4D9D-4486-A583-4B20785AD41E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15" xr:uid="{1A524D7E-2D3C-44D0-8498-BC692DE4158A}"/>
    <dataValidation allowBlank="1" showInputMessage="1" showErrorMessage="1" errorTitle="Error" error="This must be the names of the SSEs." prompt="Write the names of the School Security Employees." sqref="I2:I15" xr:uid="{469D3383-01EE-4A20-95E0-B2B9097A6E37}"/>
  </dataValidation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8B0F-A94E-4EDB-ABBF-8C400F4D4E9F}">
  <dimension ref="A1:K25"/>
  <sheetViews>
    <sheetView workbookViewId="0">
      <selection activeCell="I13" sqref="I13"/>
    </sheetView>
  </sheetViews>
  <sheetFormatPr defaultColWidth="9.140625" defaultRowHeight="15" x14ac:dyDescent="0.25"/>
  <cols>
    <col min="1" max="1" width="17.140625" customWidth="1"/>
    <col min="2" max="2" width="34.285156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2" t="s">
        <v>1424</v>
      </c>
      <c r="H1" s="22" t="s">
        <v>1434</v>
      </c>
      <c r="I1" s="11" t="s">
        <v>1435</v>
      </c>
    </row>
    <row r="2" spans="1:11" ht="17.25" x14ac:dyDescent="0.25">
      <c r="A2" s="24">
        <v>102</v>
      </c>
      <c r="B2" s="7" t="s">
        <v>1115</v>
      </c>
      <c r="C2" s="7" t="s">
        <v>1432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107</v>
      </c>
      <c r="B3" s="7" t="s">
        <v>1116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108</v>
      </c>
      <c r="B4" s="7" t="s">
        <v>1117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702</v>
      </c>
      <c r="B5" s="7" t="s">
        <v>1118</v>
      </c>
      <c r="C5" s="7" t="s">
        <v>1432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705</v>
      </c>
      <c r="B6" s="7" t="s">
        <v>1119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1003</v>
      </c>
      <c r="B7" s="7" t="s">
        <v>1120</v>
      </c>
      <c r="C7" s="7" t="s">
        <v>1429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1302</v>
      </c>
      <c r="B8" s="7" t="s">
        <v>1121</v>
      </c>
      <c r="C8" s="7" t="s">
        <v>1431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1303</v>
      </c>
      <c r="B9" s="7" t="s">
        <v>1122</v>
      </c>
      <c r="C9" s="7" t="s">
        <v>10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7">
        <v>1401</v>
      </c>
      <c r="B10" s="28" t="s">
        <v>1123</v>
      </c>
      <c r="C10" s="28" t="s">
        <v>4</v>
      </c>
      <c r="D10" s="29"/>
      <c r="E10" s="29"/>
      <c r="F10" s="29"/>
      <c r="G10" s="30"/>
      <c r="H10" s="29"/>
      <c r="I10" s="29"/>
      <c r="K10" s="14" t="s">
        <v>1404</v>
      </c>
    </row>
    <row r="11" spans="1:11" x14ac:dyDescent="0.25">
      <c r="A11" s="6" t="s">
        <v>1428</v>
      </c>
      <c r="B11" s="7">
        <f>SUBTOTAL(103,Table7[School Name])</f>
        <v>9</v>
      </c>
      <c r="C11" s="7"/>
      <c r="D11" s="4">
        <f>SUBTOTAL(102,Table7[Assigned SRO])</f>
        <v>0</v>
      </c>
      <c r="E11" s="4">
        <f>COUNTIF(E2:E10,"Yes")</f>
        <v>0</v>
      </c>
      <c r="F11" s="4">
        <f>COUNTIF(F2:F10,"Yes")</f>
        <v>0</v>
      </c>
      <c r="G11" s="4">
        <f>COUNTIF(G2:G10,"Yes")</f>
        <v>0</v>
      </c>
      <c r="H11" s="29"/>
      <c r="I11" s="29"/>
      <c r="K11" s="14"/>
    </row>
    <row r="12" spans="1:11" ht="30" x14ac:dyDescent="0.25">
      <c r="K12" s="14" t="s">
        <v>1405</v>
      </c>
    </row>
    <row r="13" spans="1:11" ht="30" x14ac:dyDescent="0.25">
      <c r="K13" s="14" t="s">
        <v>1406</v>
      </c>
    </row>
    <row r="14" spans="1:11" x14ac:dyDescent="0.25">
      <c r="K14" s="14"/>
    </row>
    <row r="15" spans="1:11" ht="30" x14ac:dyDescent="0.25">
      <c r="K15" s="15" t="s">
        <v>1418</v>
      </c>
    </row>
    <row r="16" spans="1:11" x14ac:dyDescent="0.25"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whole" operator="greaterThanOrEqual" allowBlank="1" showInputMessage="1" showErrorMessage="1" errorTitle="Error" error="This must be the number of Full Time Assigned SROs." prompt="This must be a number." sqref="D2:D10" xr:uid="{ED1D0025-1083-44CE-BE89-D4CDDC989D48}">
      <formula1>0</formula1>
    </dataValidation>
    <dataValidation type="textLength" allowBlank="1" showInputMessage="1" showErrorMessage="1" errorTitle="Error" error="The value must be &quot;Yes&quot; or &quot;No&quot; based on Adequate Coverage provided by Non-SRO." prompt="This must be &quot;Yes&quot; or &quot;No.&quot; " sqref="F2:F10" xr:uid="{A798F400-0CF4-4F7A-8782-04A80F9E07CF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 " sqref="E2:E10" xr:uid="{BFCDE877-6614-4C70-8BDB-0B4B107BC5D4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0" xr:uid="{3C117668-C980-440A-807C-4ABFDA8AB798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10" xr:uid="{AD5FF701-11F8-4641-8470-A6B54D7D02E3}"/>
    <dataValidation allowBlank="1" showInputMessage="1" showErrorMessage="1" errorTitle="Error" error="This must be the names of the SSEs." prompt="Write the names of the School Security Employees." sqref="I2:I10" xr:uid="{79D65F71-7DED-4593-84B7-BEC4154863E5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FFBD-74A4-46B8-8DFD-B4D9AF7CAC81}">
  <dimension ref="A1:K130"/>
  <sheetViews>
    <sheetView tabSelected="1" topLeftCell="A82" workbookViewId="0">
      <selection activeCell="E131" sqref="E131"/>
    </sheetView>
  </sheetViews>
  <sheetFormatPr defaultColWidth="9.140625" defaultRowHeight="15" x14ac:dyDescent="0.25"/>
  <cols>
    <col min="1" max="1" width="17.140625" customWidth="1"/>
    <col min="2" max="2" width="40.85546875" bestFit="1" customWidth="1"/>
    <col min="3" max="3" width="14.42578125" style="49" customWidth="1"/>
    <col min="4" max="4" width="15.85546875" style="49" customWidth="1"/>
    <col min="5" max="5" width="37.5703125" style="49" customWidth="1"/>
    <col min="6" max="6" width="58.85546875" style="49" customWidth="1"/>
    <col min="7" max="7" width="40.42578125" hidden="1" customWidth="1"/>
    <col min="8" max="8" width="40.42578125" customWidth="1"/>
    <col min="9" max="9" width="40.42578125" hidden="1" customWidth="1"/>
    <col min="10" max="10" width="9.140625" customWidth="1"/>
    <col min="11" max="11" width="92.7109375" customWidth="1"/>
  </cols>
  <sheetData>
    <row r="1" spans="1:11" x14ac:dyDescent="0.25">
      <c r="A1" s="37" t="s">
        <v>0</v>
      </c>
      <c r="B1" s="22" t="s">
        <v>1</v>
      </c>
      <c r="C1" s="46" t="s">
        <v>2</v>
      </c>
      <c r="D1" s="46" t="s">
        <v>1402</v>
      </c>
      <c r="E1" s="46" t="s">
        <v>1411</v>
      </c>
      <c r="F1" s="46" t="s">
        <v>1412</v>
      </c>
      <c r="G1" s="32" t="s">
        <v>1427</v>
      </c>
      <c r="H1" s="22" t="s">
        <v>1434</v>
      </c>
      <c r="I1" s="22" t="s">
        <v>1435</v>
      </c>
    </row>
    <row r="2" spans="1:11" ht="17.25" x14ac:dyDescent="0.25">
      <c r="A2" s="24">
        <v>4092</v>
      </c>
      <c r="B2" s="7" t="s">
        <v>127</v>
      </c>
      <c r="C2" s="50" t="s">
        <v>4</v>
      </c>
      <c r="D2" s="47"/>
      <c r="E2" s="47"/>
      <c r="F2" s="47"/>
      <c r="G2" s="26"/>
      <c r="H2" s="41"/>
      <c r="I2" s="41"/>
      <c r="K2" s="12" t="s">
        <v>1413</v>
      </c>
    </row>
    <row r="3" spans="1:11" x14ac:dyDescent="0.25">
      <c r="A3" s="24">
        <v>2052</v>
      </c>
      <c r="B3" s="7" t="s">
        <v>59</v>
      </c>
      <c r="C3" s="50" t="s">
        <v>4</v>
      </c>
      <c r="D3" s="47"/>
      <c r="E3" s="47"/>
      <c r="F3" s="47"/>
      <c r="G3" s="26"/>
      <c r="H3" s="4"/>
      <c r="I3" s="4"/>
      <c r="K3" s="13" t="s">
        <v>1414</v>
      </c>
    </row>
    <row r="4" spans="1:11" x14ac:dyDescent="0.25">
      <c r="A4" s="24">
        <v>1082</v>
      </c>
      <c r="B4" s="7" t="s">
        <v>37</v>
      </c>
      <c r="C4" s="50" t="s">
        <v>4</v>
      </c>
      <c r="D4" s="47"/>
      <c r="E4" s="47"/>
      <c r="F4" s="47"/>
      <c r="G4" s="26"/>
      <c r="H4" s="4"/>
      <c r="I4" s="4"/>
      <c r="K4" s="14" t="s">
        <v>1415</v>
      </c>
    </row>
    <row r="5" spans="1:11" x14ac:dyDescent="0.25">
      <c r="A5" s="24">
        <v>2062</v>
      </c>
      <c r="B5" s="7" t="s">
        <v>60</v>
      </c>
      <c r="C5" s="50" t="s">
        <v>4</v>
      </c>
      <c r="D5" s="47"/>
      <c r="E5" s="47"/>
      <c r="F5" s="47"/>
      <c r="G5" s="26"/>
      <c r="H5" s="4"/>
      <c r="I5" s="4"/>
      <c r="K5" s="14" t="s">
        <v>1416</v>
      </c>
    </row>
    <row r="6" spans="1:11" x14ac:dyDescent="0.25">
      <c r="A6" s="24">
        <v>2072</v>
      </c>
      <c r="B6" s="7" t="s">
        <v>61</v>
      </c>
      <c r="C6" s="50" t="s">
        <v>4</v>
      </c>
      <c r="D6" s="47"/>
      <c r="E6" s="47"/>
      <c r="F6" s="47"/>
      <c r="G6" s="26"/>
      <c r="H6" s="4"/>
      <c r="I6" s="4"/>
      <c r="K6" s="14" t="s">
        <v>1417</v>
      </c>
    </row>
    <row r="7" spans="1:11" x14ac:dyDescent="0.25">
      <c r="A7" s="24">
        <v>2082</v>
      </c>
      <c r="B7" s="7" t="s">
        <v>62</v>
      </c>
      <c r="C7" s="50" t="s">
        <v>4</v>
      </c>
      <c r="D7" s="47"/>
      <c r="E7" s="47"/>
      <c r="F7" s="47"/>
      <c r="G7" s="26"/>
      <c r="H7" s="4"/>
      <c r="I7" s="4"/>
      <c r="K7" s="14" t="s">
        <v>1426</v>
      </c>
    </row>
    <row r="8" spans="1:11" x14ac:dyDescent="0.25">
      <c r="A8" s="24">
        <v>2322</v>
      </c>
      <c r="B8" s="7" t="s">
        <v>79</v>
      </c>
      <c r="C8" s="50" t="s">
        <v>4</v>
      </c>
      <c r="D8" s="47"/>
      <c r="E8" s="47"/>
      <c r="F8" s="47"/>
      <c r="G8" s="26"/>
      <c r="H8" s="4"/>
      <c r="I8" s="4"/>
      <c r="K8" s="14"/>
    </row>
    <row r="9" spans="1:11" x14ac:dyDescent="0.25">
      <c r="A9" s="24">
        <v>3062</v>
      </c>
      <c r="B9" s="7" t="s">
        <v>88</v>
      </c>
      <c r="C9" s="50" t="s">
        <v>4</v>
      </c>
      <c r="D9" s="47"/>
      <c r="E9" s="47"/>
      <c r="F9" s="47"/>
      <c r="G9" s="26"/>
      <c r="H9" s="4"/>
      <c r="I9" s="4"/>
      <c r="K9" s="13" t="s">
        <v>1403</v>
      </c>
    </row>
    <row r="10" spans="1:11" ht="30" x14ac:dyDescent="0.25">
      <c r="A10" s="24">
        <v>1092</v>
      </c>
      <c r="B10" s="7" t="s">
        <v>38</v>
      </c>
      <c r="C10" s="50" t="s">
        <v>4</v>
      </c>
      <c r="D10" s="47"/>
      <c r="E10" s="47"/>
      <c r="F10" s="47"/>
      <c r="G10" s="26"/>
      <c r="H10" s="4"/>
      <c r="I10" s="4"/>
      <c r="K10" s="14" t="s">
        <v>1404</v>
      </c>
    </row>
    <row r="11" spans="1:11" x14ac:dyDescent="0.25">
      <c r="A11" s="24">
        <v>2092</v>
      </c>
      <c r="B11" s="7" t="s">
        <v>63</v>
      </c>
      <c r="C11" s="50" t="s">
        <v>4</v>
      </c>
      <c r="D11" s="47"/>
      <c r="E11" s="47"/>
      <c r="F11" s="47"/>
      <c r="G11" s="26"/>
      <c r="H11" s="4"/>
      <c r="I11" s="4"/>
      <c r="K11" s="14"/>
    </row>
    <row r="12" spans="1:11" ht="30" x14ac:dyDescent="0.25">
      <c r="A12" s="24">
        <v>4112</v>
      </c>
      <c r="B12" s="7" t="s">
        <v>128</v>
      </c>
      <c r="C12" s="50" t="s">
        <v>4</v>
      </c>
      <c r="D12" s="47"/>
      <c r="E12" s="47"/>
      <c r="F12" s="47"/>
      <c r="G12" s="26"/>
      <c r="H12" s="4"/>
      <c r="I12" s="4"/>
      <c r="K12" s="14" t="s">
        <v>1405</v>
      </c>
    </row>
    <row r="13" spans="1:11" ht="30" x14ac:dyDescent="0.25">
      <c r="A13" s="24">
        <v>6253</v>
      </c>
      <c r="B13" s="7" t="s">
        <v>1439</v>
      </c>
      <c r="C13" s="50" t="s">
        <v>4</v>
      </c>
      <c r="D13" s="47"/>
      <c r="E13" s="47"/>
      <c r="F13" s="47"/>
      <c r="G13" s="26"/>
      <c r="H13" s="4"/>
      <c r="I13" s="4"/>
      <c r="K13" s="14" t="s">
        <v>1406</v>
      </c>
    </row>
    <row r="14" spans="1:11" x14ac:dyDescent="0.25">
      <c r="A14" s="24">
        <v>3072</v>
      </c>
      <c r="B14" s="7" t="s">
        <v>89</v>
      </c>
      <c r="C14" s="50" t="s">
        <v>4</v>
      </c>
      <c r="D14" s="47"/>
      <c r="E14" s="47"/>
      <c r="F14" s="47"/>
      <c r="G14" s="26"/>
      <c r="H14" s="4"/>
      <c r="I14" s="4"/>
      <c r="K14" s="14"/>
    </row>
    <row r="15" spans="1:11" ht="30" x14ac:dyDescent="0.25">
      <c r="A15" s="24">
        <v>3362</v>
      </c>
      <c r="B15" s="7" t="s">
        <v>114</v>
      </c>
      <c r="C15" s="50" t="s">
        <v>4</v>
      </c>
      <c r="D15" s="47"/>
      <c r="E15" s="47"/>
      <c r="F15" s="47"/>
      <c r="G15" s="26"/>
      <c r="H15" s="4"/>
      <c r="I15" s="4"/>
      <c r="K15" s="15" t="s">
        <v>1418</v>
      </c>
    </row>
    <row r="16" spans="1:11" x14ac:dyDescent="0.25">
      <c r="A16" s="24">
        <v>3082</v>
      </c>
      <c r="B16" s="7" t="s">
        <v>90</v>
      </c>
      <c r="C16" s="50" t="s">
        <v>4</v>
      </c>
      <c r="D16" s="47"/>
      <c r="E16" s="47"/>
      <c r="F16" s="47"/>
      <c r="G16" s="26"/>
      <c r="H16" s="4"/>
      <c r="I16" s="4"/>
      <c r="K16" s="15" t="s">
        <v>1419</v>
      </c>
    </row>
    <row r="17" spans="1:11" x14ac:dyDescent="0.25">
      <c r="A17" s="24">
        <v>4122</v>
      </c>
      <c r="B17" s="7" t="s">
        <v>129</v>
      </c>
      <c r="C17" s="50" t="s">
        <v>4</v>
      </c>
      <c r="D17" s="47"/>
      <c r="E17" s="47"/>
      <c r="F17" s="47"/>
      <c r="G17" s="26"/>
      <c r="H17" s="4"/>
      <c r="I17" s="4"/>
      <c r="K17" s="14"/>
    </row>
    <row r="18" spans="1:11" x14ac:dyDescent="0.25">
      <c r="A18" s="24">
        <v>4132</v>
      </c>
      <c r="B18" s="7" t="s">
        <v>130</v>
      </c>
      <c r="C18" s="50" t="s">
        <v>4</v>
      </c>
      <c r="D18" s="47"/>
      <c r="E18" s="47"/>
      <c r="F18" s="47"/>
      <c r="G18" s="26"/>
      <c r="H18" s="4"/>
      <c r="I18" s="4"/>
      <c r="K18" s="13" t="s">
        <v>1407</v>
      </c>
    </row>
    <row r="19" spans="1:11" x14ac:dyDescent="0.25">
      <c r="A19" s="24">
        <v>4142</v>
      </c>
      <c r="B19" s="7" t="s">
        <v>131</v>
      </c>
      <c r="C19" s="50" t="s">
        <v>4</v>
      </c>
      <c r="D19" s="47"/>
      <c r="E19" s="47"/>
      <c r="F19" s="47"/>
      <c r="G19" s="26"/>
      <c r="H19" s="4"/>
      <c r="I19" s="4"/>
      <c r="K19" s="14" t="s">
        <v>1420</v>
      </c>
    </row>
    <row r="20" spans="1:11" ht="30" x14ac:dyDescent="0.25">
      <c r="A20" s="24">
        <v>4152</v>
      </c>
      <c r="B20" s="7" t="s">
        <v>132</v>
      </c>
      <c r="C20" s="50" t="s">
        <v>4</v>
      </c>
      <c r="D20" s="47"/>
      <c r="E20" s="47"/>
      <c r="F20" s="47"/>
      <c r="G20" s="26"/>
      <c r="H20" s="4"/>
      <c r="I20" s="4"/>
      <c r="K20" s="14" t="s">
        <v>1421</v>
      </c>
    </row>
    <row r="21" spans="1:11" x14ac:dyDescent="0.25">
      <c r="A21" s="24">
        <v>2102</v>
      </c>
      <c r="B21" s="7" t="s">
        <v>64</v>
      </c>
      <c r="C21" s="50" t="s">
        <v>4</v>
      </c>
      <c r="D21" s="47"/>
      <c r="E21" s="47"/>
      <c r="F21" s="47"/>
      <c r="G21" s="26"/>
      <c r="H21" s="4"/>
      <c r="I21" s="4"/>
      <c r="K21" s="14" t="s">
        <v>1422</v>
      </c>
    </row>
    <row r="22" spans="1:11" x14ac:dyDescent="0.25">
      <c r="A22" s="24">
        <v>2112</v>
      </c>
      <c r="B22" s="7" t="s">
        <v>65</v>
      </c>
      <c r="C22" s="50" t="s">
        <v>4</v>
      </c>
      <c r="D22" s="47"/>
      <c r="E22" s="47"/>
      <c r="F22" s="47"/>
      <c r="G22" s="26"/>
      <c r="H22" s="4"/>
      <c r="I22" s="4"/>
      <c r="K22" s="14" t="s">
        <v>1423</v>
      </c>
    </row>
    <row r="23" spans="1:11" x14ac:dyDescent="0.25">
      <c r="A23" s="24">
        <v>3272</v>
      </c>
      <c r="B23" s="7" t="s">
        <v>108</v>
      </c>
      <c r="C23" s="50" t="s">
        <v>4</v>
      </c>
      <c r="D23" s="47"/>
      <c r="E23" s="47"/>
      <c r="F23" s="47"/>
      <c r="G23" s="26"/>
      <c r="H23" s="4"/>
      <c r="I23" s="4"/>
      <c r="K23" s="14" t="s">
        <v>1408</v>
      </c>
    </row>
    <row r="24" spans="1:11" x14ac:dyDescent="0.25">
      <c r="A24" s="24">
        <v>1122</v>
      </c>
      <c r="B24" s="7" t="s">
        <v>41</v>
      </c>
      <c r="C24" s="50" t="s">
        <v>4</v>
      </c>
      <c r="D24" s="47"/>
      <c r="E24" s="47"/>
      <c r="F24" s="47"/>
      <c r="G24" s="26"/>
      <c r="H24" s="4"/>
      <c r="I24" s="4"/>
    </row>
    <row r="25" spans="1:11" x14ac:dyDescent="0.25">
      <c r="A25" s="24">
        <v>1112</v>
      </c>
      <c r="B25" s="7" t="s">
        <v>40</v>
      </c>
      <c r="C25" s="50" t="s">
        <v>4</v>
      </c>
      <c r="D25" s="47"/>
      <c r="E25" s="47"/>
      <c r="F25" s="47"/>
      <c r="G25" s="26"/>
      <c r="H25" s="4"/>
      <c r="I25" s="4"/>
      <c r="K25" s="1"/>
    </row>
    <row r="26" spans="1:11" x14ac:dyDescent="0.25">
      <c r="A26" s="24">
        <v>4162</v>
      </c>
      <c r="B26" s="7" t="s">
        <v>133</v>
      </c>
      <c r="C26" s="50" t="s">
        <v>4</v>
      </c>
      <c r="D26" s="47"/>
      <c r="E26" s="47"/>
      <c r="F26" s="47"/>
      <c r="G26" s="26"/>
      <c r="H26" s="4"/>
      <c r="I26" s="4"/>
      <c r="K26" s="14"/>
    </row>
    <row r="27" spans="1:11" x14ac:dyDescent="0.25">
      <c r="A27" s="24">
        <v>4182</v>
      </c>
      <c r="B27" s="7" t="s">
        <v>134</v>
      </c>
      <c r="C27" s="50" t="s">
        <v>4</v>
      </c>
      <c r="D27" s="47"/>
      <c r="E27" s="47"/>
      <c r="F27" s="47"/>
      <c r="G27" s="26"/>
      <c r="H27" s="4"/>
      <c r="I27" s="4"/>
    </row>
    <row r="28" spans="1:11" x14ac:dyDescent="0.25">
      <c r="A28" s="24">
        <v>3372</v>
      </c>
      <c r="B28" s="7" t="s">
        <v>115</v>
      </c>
      <c r="C28" s="50" t="s">
        <v>4</v>
      </c>
      <c r="D28" s="47"/>
      <c r="E28" s="47"/>
      <c r="F28" s="47"/>
      <c r="G28" s="26"/>
      <c r="H28" s="4"/>
      <c r="I28" s="4"/>
    </row>
    <row r="29" spans="1:11" x14ac:dyDescent="0.25">
      <c r="A29" s="24">
        <v>1132</v>
      </c>
      <c r="B29" s="7" t="s">
        <v>42</v>
      </c>
      <c r="C29" s="50" t="s">
        <v>4</v>
      </c>
      <c r="D29" s="47"/>
      <c r="E29" s="47"/>
      <c r="F29" s="47"/>
      <c r="G29" s="26"/>
      <c r="H29" s="4"/>
      <c r="I29" s="4"/>
    </row>
    <row r="30" spans="1:11" x14ac:dyDescent="0.25">
      <c r="A30" s="24">
        <v>3102</v>
      </c>
      <c r="B30" s="7" t="s">
        <v>92</v>
      </c>
      <c r="C30" s="50" t="s">
        <v>4</v>
      </c>
      <c r="D30" s="47"/>
      <c r="E30" s="47"/>
      <c r="F30" s="47"/>
      <c r="G30" s="26"/>
      <c r="H30" s="4"/>
      <c r="I30" s="4"/>
    </row>
    <row r="31" spans="1:11" x14ac:dyDescent="0.25">
      <c r="A31" s="24">
        <v>2132</v>
      </c>
      <c r="B31" s="7" t="s">
        <v>66</v>
      </c>
      <c r="C31" s="50" t="s">
        <v>4</v>
      </c>
      <c r="D31" s="47"/>
      <c r="E31" s="47"/>
      <c r="F31" s="47"/>
      <c r="G31" s="26"/>
      <c r="H31" s="4"/>
      <c r="I31" s="4"/>
    </row>
    <row r="32" spans="1:11" x14ac:dyDescent="0.25">
      <c r="A32" s="24">
        <v>4192</v>
      </c>
      <c r="B32" s="7" t="s">
        <v>135</v>
      </c>
      <c r="C32" s="50" t="s">
        <v>4</v>
      </c>
      <c r="D32" s="47"/>
      <c r="E32" s="47"/>
      <c r="F32" s="47"/>
      <c r="G32" s="26"/>
      <c r="H32" s="4"/>
      <c r="I32" s="4"/>
    </row>
    <row r="33" spans="1:9" x14ac:dyDescent="0.25">
      <c r="A33" s="24">
        <v>1142</v>
      </c>
      <c r="B33" s="7" t="s">
        <v>43</v>
      </c>
      <c r="C33" s="50" t="s">
        <v>4</v>
      </c>
      <c r="D33" s="47"/>
      <c r="E33" s="47"/>
      <c r="F33" s="47"/>
      <c r="G33" s="26"/>
      <c r="H33" s="4"/>
      <c r="I33" s="4"/>
    </row>
    <row r="34" spans="1:9" x14ac:dyDescent="0.25">
      <c r="A34" s="24">
        <v>2142</v>
      </c>
      <c r="B34" s="7" t="s">
        <v>67</v>
      </c>
      <c r="C34" s="50" t="s">
        <v>4</v>
      </c>
      <c r="D34" s="47"/>
      <c r="E34" s="47"/>
      <c r="F34" s="47"/>
      <c r="G34" s="26"/>
      <c r="H34" s="4"/>
      <c r="I34" s="4"/>
    </row>
    <row r="35" spans="1:9" x14ac:dyDescent="0.25">
      <c r="A35" s="24">
        <v>3112</v>
      </c>
      <c r="B35" s="7" t="s">
        <v>93</v>
      </c>
      <c r="C35" s="50" t="s">
        <v>4</v>
      </c>
      <c r="D35" s="47"/>
      <c r="E35" s="47"/>
      <c r="F35" s="47"/>
      <c r="G35" s="26"/>
      <c r="H35" s="4"/>
      <c r="I35" s="4"/>
    </row>
    <row r="36" spans="1:9" x14ac:dyDescent="0.25">
      <c r="A36" s="24">
        <v>2152</v>
      </c>
      <c r="B36" s="7" t="s">
        <v>68</v>
      </c>
      <c r="C36" s="50" t="s">
        <v>4</v>
      </c>
      <c r="D36" s="47"/>
      <c r="E36" s="47"/>
      <c r="F36" s="47"/>
      <c r="G36" s="26"/>
      <c r="H36" s="4"/>
      <c r="I36" s="4"/>
    </row>
    <row r="37" spans="1:9" x14ac:dyDescent="0.25">
      <c r="A37" s="24">
        <v>2162</v>
      </c>
      <c r="B37" s="7" t="s">
        <v>69</v>
      </c>
      <c r="C37" s="50" t="s">
        <v>4</v>
      </c>
      <c r="D37" s="47"/>
      <c r="E37" s="47"/>
      <c r="F37" s="47"/>
      <c r="G37" s="26"/>
      <c r="H37" s="4"/>
      <c r="I37" s="4"/>
    </row>
    <row r="38" spans="1:9" x14ac:dyDescent="0.25">
      <c r="A38" s="24">
        <v>1152</v>
      </c>
      <c r="B38" s="7" t="s">
        <v>44</v>
      </c>
      <c r="C38" s="50" t="s">
        <v>4</v>
      </c>
      <c r="D38" s="47"/>
      <c r="E38" s="47"/>
      <c r="F38" s="47"/>
      <c r="G38" s="26"/>
      <c r="H38" s="4"/>
      <c r="I38" s="4"/>
    </row>
    <row r="39" spans="1:9" x14ac:dyDescent="0.25">
      <c r="A39" s="24">
        <v>4202</v>
      </c>
      <c r="B39" s="7" t="s">
        <v>136</v>
      </c>
      <c r="C39" s="50" t="s">
        <v>4</v>
      </c>
      <c r="D39" s="47"/>
      <c r="E39" s="47"/>
      <c r="F39" s="47"/>
      <c r="G39" s="26"/>
      <c r="H39" s="4"/>
      <c r="I39" s="4"/>
    </row>
    <row r="40" spans="1:9" x14ac:dyDescent="0.25">
      <c r="A40" s="24">
        <v>3122</v>
      </c>
      <c r="B40" s="7" t="s">
        <v>94</v>
      </c>
      <c r="C40" s="50" t="s">
        <v>4</v>
      </c>
      <c r="D40" s="47"/>
      <c r="E40" s="47"/>
      <c r="F40" s="47"/>
      <c r="G40" s="26"/>
      <c r="H40" s="4"/>
      <c r="I40" s="4"/>
    </row>
    <row r="41" spans="1:9" x14ac:dyDescent="0.25">
      <c r="A41" s="24">
        <v>1162</v>
      </c>
      <c r="B41" s="7" t="s">
        <v>45</v>
      </c>
      <c r="C41" s="50" t="s">
        <v>4</v>
      </c>
      <c r="D41" s="47"/>
      <c r="E41" s="47"/>
      <c r="F41" s="47"/>
      <c r="G41" s="26"/>
      <c r="H41" s="4"/>
      <c r="I41" s="4"/>
    </row>
    <row r="42" spans="1:9" x14ac:dyDescent="0.25">
      <c r="A42" s="24">
        <v>3132</v>
      </c>
      <c r="B42" s="7" t="s">
        <v>95</v>
      </c>
      <c r="C42" s="50" t="s">
        <v>4</v>
      </c>
      <c r="D42" s="47"/>
      <c r="E42" s="47"/>
      <c r="F42" s="47"/>
      <c r="G42" s="26"/>
      <c r="H42" s="4"/>
      <c r="I42" s="4"/>
    </row>
    <row r="43" spans="1:9" x14ac:dyDescent="0.25">
      <c r="A43" s="24">
        <v>4212</v>
      </c>
      <c r="B43" s="7" t="s">
        <v>137</v>
      </c>
      <c r="C43" s="50" t="s">
        <v>4</v>
      </c>
      <c r="D43" s="47"/>
      <c r="E43" s="47"/>
      <c r="F43" s="47"/>
      <c r="G43" s="26"/>
      <c r="H43" s="4"/>
      <c r="I43" s="4"/>
    </row>
    <row r="44" spans="1:9" x14ac:dyDescent="0.25">
      <c r="A44" s="24">
        <v>3142</v>
      </c>
      <c r="B44" s="7" t="s">
        <v>96</v>
      </c>
      <c r="C44" s="50" t="s">
        <v>4</v>
      </c>
      <c r="D44" s="47"/>
      <c r="E44" s="47"/>
      <c r="F44" s="47"/>
      <c r="G44" s="26"/>
      <c r="H44" s="4"/>
      <c r="I44" s="4"/>
    </row>
    <row r="45" spans="1:9" x14ac:dyDescent="0.25">
      <c r="A45" s="24">
        <v>3162</v>
      </c>
      <c r="B45" s="7" t="s">
        <v>98</v>
      </c>
      <c r="C45" s="50" t="s">
        <v>4</v>
      </c>
      <c r="D45" s="47"/>
      <c r="E45" s="47"/>
      <c r="F45" s="47"/>
      <c r="G45" s="26"/>
      <c r="H45" s="4"/>
      <c r="I45" s="4"/>
    </row>
    <row r="46" spans="1:9" x14ac:dyDescent="0.25">
      <c r="A46" s="24">
        <v>6123</v>
      </c>
      <c r="B46" s="7" t="s">
        <v>149</v>
      </c>
      <c r="C46" s="50" t="s">
        <v>4</v>
      </c>
      <c r="D46" s="47"/>
      <c r="E46" s="47"/>
      <c r="F46" s="47"/>
      <c r="G46" s="26"/>
      <c r="H46" s="4"/>
      <c r="I46" s="4"/>
    </row>
    <row r="47" spans="1:9" x14ac:dyDescent="0.25">
      <c r="A47" s="24">
        <v>3282</v>
      </c>
      <c r="B47" s="7" t="s">
        <v>109</v>
      </c>
      <c r="C47" s="50" t="s">
        <v>4</v>
      </c>
      <c r="D47" s="47"/>
      <c r="E47" s="47"/>
      <c r="F47" s="47"/>
      <c r="G47" s="26"/>
      <c r="H47" s="4"/>
      <c r="I47" s="4"/>
    </row>
    <row r="48" spans="1:9" x14ac:dyDescent="0.25">
      <c r="A48" s="24">
        <v>1172</v>
      </c>
      <c r="B48" s="7" t="s">
        <v>46</v>
      </c>
      <c r="C48" s="50" t="s">
        <v>4</v>
      </c>
      <c r="D48" s="47"/>
      <c r="E48" s="47"/>
      <c r="F48" s="47"/>
      <c r="G48" s="26"/>
      <c r="H48" s="4"/>
      <c r="I48" s="4"/>
    </row>
    <row r="49" spans="1:9" x14ac:dyDescent="0.25">
      <c r="A49" s="24">
        <v>2172</v>
      </c>
      <c r="B49" s="7" t="s">
        <v>70</v>
      </c>
      <c r="C49" s="50" t="s">
        <v>4</v>
      </c>
      <c r="D49" s="47"/>
      <c r="E49" s="47"/>
      <c r="F49" s="47"/>
      <c r="G49" s="26"/>
      <c r="H49" s="4"/>
      <c r="I49" s="4"/>
    </row>
    <row r="50" spans="1:9" x14ac:dyDescent="0.25">
      <c r="A50" s="24">
        <v>1182</v>
      </c>
      <c r="B50" s="7" t="s">
        <v>47</v>
      </c>
      <c r="C50" s="50" t="s">
        <v>4</v>
      </c>
      <c r="D50" s="47"/>
      <c r="E50" s="47"/>
      <c r="F50" s="47"/>
      <c r="G50" s="26"/>
      <c r="H50" s="4"/>
      <c r="I50" s="4"/>
    </row>
    <row r="51" spans="1:9" x14ac:dyDescent="0.25">
      <c r="A51" s="24">
        <v>3172</v>
      </c>
      <c r="B51" s="7" t="s">
        <v>99</v>
      </c>
      <c r="C51" s="50" t="s">
        <v>4</v>
      </c>
      <c r="D51" s="47"/>
      <c r="E51" s="47"/>
      <c r="F51" s="47"/>
      <c r="G51" s="26"/>
      <c r="H51" s="4"/>
      <c r="I51" s="4"/>
    </row>
    <row r="52" spans="1:9" x14ac:dyDescent="0.25">
      <c r="A52" s="24">
        <v>1192</v>
      </c>
      <c r="B52" s="7" t="s">
        <v>48</v>
      </c>
      <c r="C52" s="50" t="s">
        <v>4</v>
      </c>
      <c r="D52" s="47"/>
      <c r="E52" s="47"/>
      <c r="F52" s="47"/>
      <c r="G52" s="26"/>
      <c r="H52" s="4"/>
      <c r="I52" s="4"/>
    </row>
    <row r="53" spans="1:9" x14ac:dyDescent="0.25">
      <c r="A53" s="24">
        <v>1202</v>
      </c>
      <c r="B53" s="7" t="s">
        <v>49</v>
      </c>
      <c r="C53" s="50" t="s">
        <v>4</v>
      </c>
      <c r="D53" s="47"/>
      <c r="E53" s="47"/>
      <c r="F53" s="47"/>
      <c r="G53" s="26"/>
      <c r="H53" s="4"/>
      <c r="I53" s="4"/>
    </row>
    <row r="54" spans="1:9" x14ac:dyDescent="0.25">
      <c r="A54" s="24">
        <v>2182</v>
      </c>
      <c r="B54" s="7" t="s">
        <v>71</v>
      </c>
      <c r="C54" s="50" t="s">
        <v>4</v>
      </c>
      <c r="D54" s="47"/>
      <c r="E54" s="47"/>
      <c r="F54" s="47"/>
      <c r="G54" s="26"/>
      <c r="H54" s="4"/>
      <c r="I54" s="4"/>
    </row>
    <row r="55" spans="1:9" x14ac:dyDescent="0.25">
      <c r="A55" s="24">
        <v>3182</v>
      </c>
      <c r="B55" s="7" t="s">
        <v>100</v>
      </c>
      <c r="C55" s="50" t="s">
        <v>4</v>
      </c>
      <c r="D55" s="47"/>
      <c r="E55" s="47"/>
      <c r="F55" s="47"/>
      <c r="G55" s="26"/>
      <c r="H55" s="4"/>
      <c r="I55" s="4"/>
    </row>
    <row r="56" spans="1:9" x14ac:dyDescent="0.25">
      <c r="A56" s="24">
        <v>3242</v>
      </c>
      <c r="B56" s="7" t="s">
        <v>106</v>
      </c>
      <c r="C56" s="50" t="s">
        <v>4</v>
      </c>
      <c r="D56" s="47"/>
      <c r="E56" s="47"/>
      <c r="F56" s="47"/>
      <c r="G56" s="26"/>
      <c r="H56" s="4"/>
      <c r="I56" s="4"/>
    </row>
    <row r="57" spans="1:9" x14ac:dyDescent="0.25">
      <c r="A57" s="24">
        <v>1212</v>
      </c>
      <c r="B57" s="7" t="s">
        <v>50</v>
      </c>
      <c r="C57" s="50" t="s">
        <v>4</v>
      </c>
      <c r="D57" s="47"/>
      <c r="E57" s="47"/>
      <c r="F57" s="47"/>
      <c r="G57" s="26"/>
      <c r="H57" s="4"/>
      <c r="I57" s="4"/>
    </row>
    <row r="58" spans="1:9" x14ac:dyDescent="0.25">
      <c r="A58" s="24">
        <v>1232</v>
      </c>
      <c r="B58" s="7" t="s">
        <v>51</v>
      </c>
      <c r="C58" s="50" t="s">
        <v>4</v>
      </c>
      <c r="D58" s="47"/>
      <c r="E58" s="47"/>
      <c r="F58" s="47"/>
      <c r="G58" s="26"/>
      <c r="H58" s="4"/>
      <c r="I58" s="4"/>
    </row>
    <row r="59" spans="1:9" x14ac:dyDescent="0.25">
      <c r="A59" s="24">
        <v>1242</v>
      </c>
      <c r="B59" s="7" t="s">
        <v>52</v>
      </c>
      <c r="C59" s="50" t="s">
        <v>4</v>
      </c>
      <c r="D59" s="47"/>
      <c r="E59" s="47"/>
      <c r="F59" s="47"/>
      <c r="G59" s="26"/>
      <c r="H59" s="4"/>
      <c r="I59" s="4"/>
    </row>
    <row r="60" spans="1:9" x14ac:dyDescent="0.25">
      <c r="A60" s="24">
        <v>3192</v>
      </c>
      <c r="B60" s="7" t="s">
        <v>101</v>
      </c>
      <c r="C60" s="50" t="s">
        <v>4</v>
      </c>
      <c r="D60" s="47"/>
      <c r="E60" s="47"/>
      <c r="F60" s="47"/>
      <c r="G60" s="26"/>
      <c r="H60" s="4"/>
      <c r="I60" s="4"/>
    </row>
    <row r="61" spans="1:9" x14ac:dyDescent="0.25">
      <c r="A61" s="24">
        <v>3392</v>
      </c>
      <c r="B61" s="7" t="s">
        <v>117</v>
      </c>
      <c r="C61" s="50" t="s">
        <v>4</v>
      </c>
      <c r="D61" s="47"/>
      <c r="E61" s="47"/>
      <c r="F61" s="47"/>
      <c r="G61" s="26"/>
      <c r="H61" s="4"/>
      <c r="I61" s="4"/>
    </row>
    <row r="62" spans="1:9" x14ac:dyDescent="0.25">
      <c r="A62" s="24">
        <v>2192</v>
      </c>
      <c r="B62" s="7" t="s">
        <v>72</v>
      </c>
      <c r="C62" s="50" t="s">
        <v>4</v>
      </c>
      <c r="D62" s="47"/>
      <c r="E62" s="47"/>
      <c r="F62" s="47"/>
      <c r="G62" s="26"/>
      <c r="H62" s="4"/>
      <c r="I62" s="4"/>
    </row>
    <row r="63" spans="1:9" x14ac:dyDescent="0.25">
      <c r="A63" s="24">
        <v>4232</v>
      </c>
      <c r="B63" s="7" t="s">
        <v>139</v>
      </c>
      <c r="C63" s="50" t="s">
        <v>4</v>
      </c>
      <c r="D63" s="47"/>
      <c r="E63" s="47"/>
      <c r="F63" s="47"/>
      <c r="G63" s="26"/>
      <c r="H63" s="4"/>
      <c r="I63" s="4"/>
    </row>
    <row r="64" spans="1:9" x14ac:dyDescent="0.25">
      <c r="A64" s="24">
        <v>3092</v>
      </c>
      <c r="B64" s="7" t="s">
        <v>91</v>
      </c>
      <c r="C64" s="50" t="s">
        <v>4</v>
      </c>
      <c r="D64" s="47"/>
      <c r="E64" s="47"/>
      <c r="F64" s="47"/>
      <c r="G64" s="26"/>
      <c r="H64" s="4"/>
      <c r="I64" s="4"/>
    </row>
    <row r="65" spans="1:9" x14ac:dyDescent="0.25">
      <c r="A65" s="24">
        <v>3202</v>
      </c>
      <c r="B65" s="7" t="s">
        <v>102</v>
      </c>
      <c r="C65" s="50" t="s">
        <v>4</v>
      </c>
      <c r="D65" s="47"/>
      <c r="E65" s="47"/>
      <c r="F65" s="47"/>
      <c r="G65" s="26"/>
      <c r="H65" s="4"/>
      <c r="I65" s="4"/>
    </row>
    <row r="66" spans="1:9" x14ac:dyDescent="0.25">
      <c r="A66" s="24">
        <v>2202</v>
      </c>
      <c r="B66" s="7" t="s">
        <v>73</v>
      </c>
      <c r="C66" s="50" t="s">
        <v>4</v>
      </c>
      <c r="D66" s="47"/>
      <c r="E66" s="47"/>
      <c r="F66" s="47"/>
      <c r="G66" s="26"/>
      <c r="H66" s="4"/>
      <c r="I66" s="4"/>
    </row>
    <row r="67" spans="1:9" x14ac:dyDescent="0.25">
      <c r="A67" s="24">
        <v>4242</v>
      </c>
      <c r="B67" s="7" t="s">
        <v>140</v>
      </c>
      <c r="C67" s="50" t="s">
        <v>4</v>
      </c>
      <c r="D67" s="47"/>
      <c r="E67" s="47"/>
      <c r="F67" s="47"/>
      <c r="G67" s="26"/>
      <c r="H67" s="4"/>
      <c r="I67" s="4"/>
    </row>
    <row r="68" spans="1:9" x14ac:dyDescent="0.25">
      <c r="A68" s="24">
        <v>2432</v>
      </c>
      <c r="B68" s="7" t="s">
        <v>84</v>
      </c>
      <c r="C68" s="50" t="s">
        <v>4</v>
      </c>
      <c r="D68" s="47"/>
      <c r="E68" s="47"/>
      <c r="F68" s="47"/>
      <c r="G68" s="26"/>
      <c r="H68" s="4"/>
      <c r="I68" s="4"/>
    </row>
    <row r="69" spans="1:9" x14ac:dyDescent="0.25">
      <c r="A69" s="24">
        <v>2212</v>
      </c>
      <c r="B69" s="7" t="s">
        <v>74</v>
      </c>
      <c r="C69" s="50" t="s">
        <v>4</v>
      </c>
      <c r="D69" s="47"/>
      <c r="E69" s="47"/>
      <c r="F69" s="47"/>
      <c r="G69" s="26"/>
      <c r="H69" s="4"/>
      <c r="I69" s="4"/>
    </row>
    <row r="70" spans="1:9" x14ac:dyDescent="0.25">
      <c r="A70" s="24">
        <v>3212</v>
      </c>
      <c r="B70" s="7" t="s">
        <v>103</v>
      </c>
      <c r="C70" s="50" t="s">
        <v>4</v>
      </c>
      <c r="D70" s="47"/>
      <c r="E70" s="47"/>
      <c r="F70" s="47"/>
      <c r="G70" s="26"/>
      <c r="H70" s="4"/>
      <c r="I70" s="4"/>
    </row>
    <row r="71" spans="1:9" x14ac:dyDescent="0.25">
      <c r="A71" s="24">
        <v>3382</v>
      </c>
      <c r="B71" s="7" t="s">
        <v>116</v>
      </c>
      <c r="C71" s="50" t="s">
        <v>4</v>
      </c>
      <c r="D71" s="47"/>
      <c r="E71" s="47"/>
      <c r="F71" s="47"/>
      <c r="G71" s="26"/>
      <c r="H71" s="4"/>
      <c r="I71" s="4"/>
    </row>
    <row r="72" spans="1:9" x14ac:dyDescent="0.25">
      <c r="A72" s="24">
        <v>2222</v>
      </c>
      <c r="B72" s="7" t="s">
        <v>75</v>
      </c>
      <c r="C72" s="50" t="s">
        <v>4</v>
      </c>
      <c r="D72" s="47"/>
      <c r="E72" s="47"/>
      <c r="F72" s="47"/>
      <c r="G72" s="26"/>
      <c r="H72" s="4"/>
      <c r="I72" s="4"/>
    </row>
    <row r="73" spans="1:9" x14ac:dyDescent="0.25">
      <c r="A73" s="24">
        <v>4252</v>
      </c>
      <c r="B73" s="7" t="s">
        <v>141</v>
      </c>
      <c r="C73" s="50" t="s">
        <v>4</v>
      </c>
      <c r="D73" s="47"/>
      <c r="E73" s="47"/>
      <c r="F73" s="47"/>
      <c r="G73" s="26"/>
      <c r="H73" s="4"/>
      <c r="I73" s="4"/>
    </row>
    <row r="74" spans="1:9" x14ac:dyDescent="0.25">
      <c r="A74" s="24">
        <v>4262</v>
      </c>
      <c r="B74" s="7" t="s">
        <v>142</v>
      </c>
      <c r="C74" s="50" t="s">
        <v>4</v>
      </c>
      <c r="D74" s="47"/>
      <c r="E74" s="47"/>
      <c r="F74" s="47"/>
      <c r="G74" s="26"/>
      <c r="H74" s="4"/>
      <c r="I74" s="4"/>
    </row>
    <row r="75" spans="1:9" x14ac:dyDescent="0.25">
      <c r="A75" s="24">
        <v>3152</v>
      </c>
      <c r="B75" s="7" t="s">
        <v>97</v>
      </c>
      <c r="C75" s="50" t="s">
        <v>4</v>
      </c>
      <c r="D75" s="47"/>
      <c r="E75" s="47"/>
      <c r="F75" s="47"/>
      <c r="G75" s="26"/>
      <c r="H75" s="4"/>
      <c r="I75" s="4"/>
    </row>
    <row r="76" spans="1:9" x14ac:dyDescent="0.25">
      <c r="A76" s="24">
        <v>4222</v>
      </c>
      <c r="B76" s="7" t="s">
        <v>138</v>
      </c>
      <c r="C76" s="50" t="s">
        <v>4</v>
      </c>
      <c r="D76" s="47"/>
      <c r="E76" s="47"/>
      <c r="F76" s="47"/>
      <c r="G76" s="26"/>
      <c r="H76" s="4"/>
      <c r="I76" s="4"/>
    </row>
    <row r="77" spans="1:9" x14ac:dyDescent="0.25">
      <c r="A77" s="24">
        <v>3222</v>
      </c>
      <c r="B77" s="7" t="s">
        <v>104</v>
      </c>
      <c r="C77" s="50" t="s">
        <v>4</v>
      </c>
      <c r="D77" s="47"/>
      <c r="E77" s="47"/>
      <c r="F77" s="47"/>
      <c r="G77" s="26"/>
      <c r="H77" s="4"/>
      <c r="I77" s="4"/>
    </row>
    <row r="78" spans="1:9" x14ac:dyDescent="0.25">
      <c r="A78" s="24">
        <v>4272</v>
      </c>
      <c r="B78" s="7" t="s">
        <v>143</v>
      </c>
      <c r="C78" s="50" t="s">
        <v>4</v>
      </c>
      <c r="D78" s="47"/>
      <c r="E78" s="47"/>
      <c r="F78" s="47"/>
      <c r="G78" s="26"/>
      <c r="H78" s="4"/>
      <c r="I78" s="4"/>
    </row>
    <row r="79" spans="1:9" x14ac:dyDescent="0.25">
      <c r="A79" s="24">
        <v>2372</v>
      </c>
      <c r="B79" s="7" t="s">
        <v>81</v>
      </c>
      <c r="C79" s="50" t="s">
        <v>4</v>
      </c>
      <c r="D79" s="47"/>
      <c r="E79" s="47"/>
      <c r="F79" s="47"/>
      <c r="G79" s="26"/>
      <c r="H79" s="4"/>
      <c r="I79" s="4"/>
    </row>
    <row r="80" spans="1:9" x14ac:dyDescent="0.25">
      <c r="A80" s="24">
        <v>1262</v>
      </c>
      <c r="B80" s="7" t="s">
        <v>53</v>
      </c>
      <c r="C80" s="50" t="s">
        <v>4</v>
      </c>
      <c r="D80" s="47"/>
      <c r="E80" s="47"/>
      <c r="F80" s="47"/>
      <c r="G80" s="26"/>
      <c r="H80" s="4"/>
      <c r="I80" s="4"/>
    </row>
    <row r="81" spans="1:9" x14ac:dyDescent="0.25">
      <c r="A81" s="24">
        <v>6233</v>
      </c>
      <c r="B81" s="7" t="s">
        <v>151</v>
      </c>
      <c r="C81" s="50" t="s">
        <v>1429</v>
      </c>
      <c r="D81" s="47"/>
      <c r="E81" s="47"/>
      <c r="F81" s="47"/>
      <c r="G81" s="26"/>
      <c r="H81" s="4"/>
      <c r="I81" s="4"/>
    </row>
    <row r="82" spans="1:9" x14ac:dyDescent="0.25">
      <c r="A82" s="24">
        <v>6113</v>
      </c>
      <c r="B82" s="7" t="s">
        <v>148</v>
      </c>
      <c r="C82" s="50" t="s">
        <v>1429</v>
      </c>
      <c r="D82" s="47"/>
      <c r="E82" s="47"/>
      <c r="F82" s="47"/>
      <c r="G82" s="26"/>
      <c r="H82" s="4"/>
      <c r="I82" s="4"/>
    </row>
    <row r="83" spans="1:9" x14ac:dyDescent="0.25">
      <c r="A83" s="24">
        <v>4013</v>
      </c>
      <c r="B83" s="52" t="s">
        <v>120</v>
      </c>
      <c r="C83" s="53" t="s">
        <v>8</v>
      </c>
      <c r="D83" s="54"/>
      <c r="E83" s="47"/>
      <c r="F83" s="54"/>
      <c r="G83" s="26"/>
      <c r="H83" s="55"/>
      <c r="I83" s="4"/>
    </row>
    <row r="84" spans="1:9" x14ac:dyDescent="0.25">
      <c r="A84" s="24">
        <v>4033</v>
      </c>
      <c r="B84" s="7" t="s">
        <v>122</v>
      </c>
      <c r="C84" s="50" t="s">
        <v>10</v>
      </c>
      <c r="D84" s="47"/>
      <c r="E84" s="47"/>
      <c r="F84" s="47"/>
      <c r="G84" s="26"/>
      <c r="H84" s="4"/>
      <c r="I84" s="4"/>
    </row>
    <row r="85" spans="1:9" x14ac:dyDescent="0.25">
      <c r="A85" s="24">
        <v>2233</v>
      </c>
      <c r="B85" s="52" t="s">
        <v>76</v>
      </c>
      <c r="C85" s="53" t="s">
        <v>1431</v>
      </c>
      <c r="D85" s="54"/>
      <c r="E85" s="54"/>
      <c r="F85" s="54"/>
      <c r="G85" s="26"/>
      <c r="H85" s="55"/>
      <c r="I85" s="4"/>
    </row>
    <row r="86" spans="1:9" x14ac:dyDescent="0.25">
      <c r="A86" s="24">
        <v>3013</v>
      </c>
      <c r="B86" s="52" t="s">
        <v>85</v>
      </c>
      <c r="C86" s="53" t="s">
        <v>8</v>
      </c>
      <c r="D86" s="54"/>
      <c r="E86" s="54"/>
      <c r="F86" s="54"/>
      <c r="G86" s="26"/>
      <c r="H86" s="55"/>
      <c r="I86" s="4"/>
    </row>
    <row r="87" spans="1:9" x14ac:dyDescent="0.25">
      <c r="A87" s="24">
        <v>3023</v>
      </c>
      <c r="B87" s="7" t="s">
        <v>86</v>
      </c>
      <c r="C87" s="50" t="s">
        <v>10</v>
      </c>
      <c r="D87" s="47"/>
      <c r="E87" s="47"/>
      <c r="F87" s="47"/>
      <c r="G87" s="26"/>
      <c r="H87" s="4"/>
      <c r="I87" s="4"/>
    </row>
    <row r="88" spans="1:9" x14ac:dyDescent="0.25">
      <c r="A88" s="24">
        <v>2363</v>
      </c>
      <c r="B88" s="52" t="s">
        <v>80</v>
      </c>
      <c r="C88" s="53" t="s">
        <v>8</v>
      </c>
      <c r="D88" s="54"/>
      <c r="E88" s="54"/>
      <c r="F88" s="54"/>
      <c r="G88" s="26"/>
      <c r="H88" s="55"/>
      <c r="I88" s="4"/>
    </row>
    <row r="89" spans="1:9" x14ac:dyDescent="0.25">
      <c r="A89" s="24">
        <v>1023</v>
      </c>
      <c r="B89" s="7" t="s">
        <v>32</v>
      </c>
      <c r="C89" s="50" t="s">
        <v>10</v>
      </c>
      <c r="D89" s="47"/>
      <c r="E89" s="47"/>
      <c r="F89" s="47"/>
      <c r="G89" s="26"/>
      <c r="H89" s="4"/>
      <c r="I89" s="4"/>
    </row>
    <row r="90" spans="1:9" x14ac:dyDescent="0.25">
      <c r="A90" s="24">
        <v>9513</v>
      </c>
      <c r="B90" s="7" t="s">
        <v>152</v>
      </c>
      <c r="C90" s="50" t="s">
        <v>1431</v>
      </c>
      <c r="D90" s="47"/>
      <c r="E90" s="47"/>
      <c r="F90" s="47"/>
      <c r="G90" s="26"/>
      <c r="H90" s="4"/>
      <c r="I90" s="4"/>
    </row>
    <row r="91" spans="1:9" x14ac:dyDescent="0.25">
      <c r="A91" s="24">
        <v>9543</v>
      </c>
      <c r="B91" s="7" t="s">
        <v>153</v>
      </c>
      <c r="C91" s="50" t="s">
        <v>1431</v>
      </c>
      <c r="D91" s="47"/>
      <c r="E91" s="47"/>
      <c r="F91" s="47"/>
      <c r="G91" s="26"/>
      <c r="H91" s="4"/>
      <c r="I91" s="4"/>
    </row>
    <row r="92" spans="1:9" x14ac:dyDescent="0.25">
      <c r="A92" s="24">
        <v>3063</v>
      </c>
      <c r="B92" s="7" t="s">
        <v>1441</v>
      </c>
      <c r="C92" s="50"/>
      <c r="D92" s="47"/>
      <c r="E92" s="47"/>
      <c r="F92" s="47"/>
      <c r="G92" s="26"/>
      <c r="H92" s="4"/>
      <c r="I92" s="4"/>
    </row>
    <row r="93" spans="1:9" x14ac:dyDescent="0.25">
      <c r="A93" s="24">
        <v>4283</v>
      </c>
      <c r="B93" s="7" t="s">
        <v>144</v>
      </c>
      <c r="C93" s="50" t="s">
        <v>10</v>
      </c>
      <c r="D93" s="47"/>
      <c r="E93" s="47"/>
      <c r="F93" s="47"/>
      <c r="G93" s="26"/>
      <c r="H93" s="4"/>
      <c r="I93" s="4"/>
    </row>
    <row r="94" spans="1:9" x14ac:dyDescent="0.25">
      <c r="A94" s="24">
        <v>4304</v>
      </c>
      <c r="B94" s="7" t="s">
        <v>146</v>
      </c>
      <c r="C94" s="50" t="s">
        <v>1430</v>
      </c>
      <c r="D94" s="47"/>
      <c r="E94" s="47"/>
      <c r="F94" s="47"/>
      <c r="G94" s="26"/>
      <c r="H94" s="4"/>
      <c r="I94" s="4"/>
    </row>
    <row r="95" spans="1:9" x14ac:dyDescent="0.25">
      <c r="A95" s="24">
        <v>2423</v>
      </c>
      <c r="B95" s="7" t="s">
        <v>83</v>
      </c>
      <c r="C95" s="50" t="s">
        <v>10</v>
      </c>
      <c r="D95" s="47"/>
      <c r="E95" s="47"/>
      <c r="F95" s="47"/>
      <c r="G95" s="26"/>
      <c r="H95" s="4"/>
      <c r="I95" s="4"/>
    </row>
    <row r="96" spans="1:9" x14ac:dyDescent="0.25">
      <c r="A96" s="24">
        <v>2273</v>
      </c>
      <c r="B96" s="7" t="s">
        <v>78</v>
      </c>
      <c r="C96" s="50" t="s">
        <v>8</v>
      </c>
      <c r="D96" s="47"/>
      <c r="E96" s="47"/>
      <c r="F96" s="47"/>
      <c r="G96" s="26"/>
      <c r="H96" s="4"/>
      <c r="I96" s="4"/>
    </row>
    <row r="97" spans="1:9" x14ac:dyDescent="0.25">
      <c r="A97" s="24">
        <v>6223</v>
      </c>
      <c r="B97" s="7" t="s">
        <v>150</v>
      </c>
      <c r="C97" s="50" t="s">
        <v>1432</v>
      </c>
      <c r="D97" s="47"/>
      <c r="E97" s="47"/>
      <c r="F97" s="47"/>
      <c r="G97" s="26"/>
      <c r="H97" s="4"/>
      <c r="I97" s="4"/>
    </row>
    <row r="98" spans="1:9" x14ac:dyDescent="0.25">
      <c r="A98" s="24">
        <v>1043</v>
      </c>
      <c r="B98" s="7" t="s">
        <v>34</v>
      </c>
      <c r="C98" s="50" t="s">
        <v>10</v>
      </c>
      <c r="D98" s="47"/>
      <c r="E98" s="47"/>
      <c r="F98" s="47"/>
      <c r="G98" s="26"/>
      <c r="H98" s="4"/>
      <c r="I98" s="4"/>
    </row>
    <row r="99" spans="1:9" x14ac:dyDescent="0.25">
      <c r="A99" s="24">
        <v>3263</v>
      </c>
      <c r="B99" s="7" t="s">
        <v>107</v>
      </c>
      <c r="C99" s="50" t="s">
        <v>10</v>
      </c>
      <c r="D99" s="47"/>
      <c r="E99" s="47"/>
      <c r="F99" s="47"/>
      <c r="G99" s="26"/>
      <c r="H99" s="4"/>
      <c r="I99" s="4"/>
    </row>
    <row r="100" spans="1:9" x14ac:dyDescent="0.25">
      <c r="A100" s="24">
        <v>3063</v>
      </c>
      <c r="B100" s="7" t="s">
        <v>1441</v>
      </c>
      <c r="C100" s="50" t="s">
        <v>8</v>
      </c>
      <c r="D100" s="47"/>
      <c r="E100" s="47"/>
      <c r="F100" s="47"/>
      <c r="G100" s="26"/>
      <c r="H100" s="4"/>
      <c r="I100" s="4"/>
    </row>
    <row r="101" spans="1:9" x14ac:dyDescent="0.25">
      <c r="A101" s="24">
        <v>1102</v>
      </c>
      <c r="B101" s="7" t="s">
        <v>39</v>
      </c>
      <c r="C101" s="50" t="s">
        <v>1431</v>
      </c>
      <c r="D101" s="47"/>
      <c r="E101" s="47"/>
      <c r="F101" s="47"/>
      <c r="G101" s="26"/>
      <c r="H101" s="4"/>
      <c r="I101" s="4"/>
    </row>
    <row r="102" spans="1:9" x14ac:dyDescent="0.25">
      <c r="A102" s="24">
        <v>1033</v>
      </c>
      <c r="B102" s="7" t="s">
        <v>33</v>
      </c>
      <c r="C102" s="50" t="s">
        <v>8</v>
      </c>
      <c r="D102" s="47"/>
      <c r="E102" s="47"/>
      <c r="F102" s="47"/>
      <c r="G102" s="26"/>
      <c r="H102" s="4"/>
      <c r="I102" s="4"/>
    </row>
    <row r="103" spans="1:9" x14ac:dyDescent="0.25">
      <c r="A103" s="24">
        <v>1053</v>
      </c>
      <c r="B103" s="7" t="s">
        <v>35</v>
      </c>
      <c r="C103" s="50" t="s">
        <v>10</v>
      </c>
      <c r="D103" s="47"/>
      <c r="E103" s="47"/>
      <c r="F103" s="47"/>
      <c r="G103" s="26"/>
      <c r="H103" s="4"/>
      <c r="I103" s="4"/>
    </row>
    <row r="104" spans="1:9" x14ac:dyDescent="0.25">
      <c r="A104" s="24">
        <v>3033</v>
      </c>
      <c r="B104" s="7" t="s">
        <v>87</v>
      </c>
      <c r="C104" s="50" t="s">
        <v>10</v>
      </c>
      <c r="D104" s="47"/>
      <c r="E104" s="47"/>
      <c r="F104" s="47"/>
      <c r="G104" s="26"/>
      <c r="H104" s="4"/>
      <c r="I104" s="4"/>
    </row>
    <row r="105" spans="1:9" x14ac:dyDescent="0.25">
      <c r="A105" s="24">
        <v>2243</v>
      </c>
      <c r="B105" s="7" t="s">
        <v>77</v>
      </c>
      <c r="C105" s="50" t="s">
        <v>10</v>
      </c>
      <c r="D105" s="47"/>
      <c r="E105" s="47"/>
      <c r="F105" s="47"/>
      <c r="G105" s="26"/>
      <c r="H105" s="4"/>
      <c r="I105" s="4"/>
    </row>
    <row r="106" spans="1:9" x14ac:dyDescent="0.25">
      <c r="A106" s="24">
        <v>1274</v>
      </c>
      <c r="B106" s="7" t="s">
        <v>54</v>
      </c>
      <c r="C106" s="50" t="s">
        <v>1430</v>
      </c>
      <c r="D106" s="47"/>
      <c r="E106" s="47"/>
      <c r="F106" s="47"/>
      <c r="G106" s="26"/>
      <c r="H106" s="4"/>
      <c r="I106" s="4"/>
    </row>
    <row r="107" spans="1:9" x14ac:dyDescent="0.25">
      <c r="A107" s="24">
        <v>1063</v>
      </c>
      <c r="B107" s="7" t="s">
        <v>36</v>
      </c>
      <c r="C107" s="50" t="s">
        <v>10</v>
      </c>
      <c r="D107" s="47"/>
      <c r="E107" s="47"/>
      <c r="F107" s="47"/>
      <c r="G107" s="26"/>
      <c r="H107" s="4"/>
      <c r="I107" s="4"/>
    </row>
    <row r="108" spans="1:9" x14ac:dyDescent="0.25">
      <c r="A108" s="24">
        <v>4064</v>
      </c>
      <c r="B108" s="7" t="s">
        <v>125</v>
      </c>
      <c r="C108" s="50" t="s">
        <v>1431</v>
      </c>
      <c r="D108" s="47"/>
      <c r="E108" s="47"/>
      <c r="F108" s="47"/>
      <c r="G108" s="26"/>
      <c r="H108" s="4"/>
      <c r="I108" s="4"/>
    </row>
    <row r="109" spans="1:9" x14ac:dyDescent="0.25">
      <c r="A109" s="24">
        <v>3323</v>
      </c>
      <c r="B109" s="7" t="s">
        <v>110</v>
      </c>
      <c r="C109" s="50" t="s">
        <v>8</v>
      </c>
      <c r="D109" s="47"/>
      <c r="E109" s="47"/>
      <c r="F109" s="47"/>
      <c r="G109" s="26"/>
      <c r="H109" s="4"/>
      <c r="I109" s="4"/>
    </row>
    <row r="110" spans="1:9" x14ac:dyDescent="0.25">
      <c r="A110" s="24">
        <v>3423</v>
      </c>
      <c r="B110" s="7" t="s">
        <v>119</v>
      </c>
      <c r="C110" s="50" t="s">
        <v>10</v>
      </c>
      <c r="D110" s="47"/>
      <c r="E110" s="47"/>
      <c r="F110" s="47"/>
      <c r="G110" s="26"/>
      <c r="H110" s="4"/>
      <c r="I110" s="4"/>
    </row>
    <row r="111" spans="1:9" x14ac:dyDescent="0.25">
      <c r="A111" s="24">
        <v>1323</v>
      </c>
      <c r="B111" s="7" t="s">
        <v>55</v>
      </c>
      <c r="C111" s="50" t="s">
        <v>8</v>
      </c>
      <c r="D111" s="47"/>
      <c r="E111" s="47"/>
      <c r="F111" s="47"/>
      <c r="G111" s="26"/>
      <c r="H111" s="4"/>
      <c r="I111" s="4"/>
    </row>
    <row r="112" spans="1:9" x14ac:dyDescent="0.25">
      <c r="A112" s="24">
        <v>2023</v>
      </c>
      <c r="B112" s="7" t="s">
        <v>57</v>
      </c>
      <c r="C112" s="50" t="s">
        <v>8</v>
      </c>
      <c r="D112" s="47"/>
      <c r="E112" s="47"/>
      <c r="F112" s="47"/>
      <c r="G112" s="26"/>
      <c r="H112" s="4"/>
      <c r="I112" s="4"/>
    </row>
    <row r="113" spans="1:9" x14ac:dyDescent="0.25">
      <c r="A113" s="24">
        <v>2033</v>
      </c>
      <c r="B113" s="7" t="s">
        <v>1438</v>
      </c>
      <c r="C113" s="50" t="s">
        <v>10</v>
      </c>
      <c r="D113" s="47"/>
      <c r="E113" s="47"/>
      <c r="F113" s="47"/>
      <c r="G113" s="26"/>
      <c r="H113" s="4"/>
      <c r="I113" s="4"/>
    </row>
    <row r="114" spans="1:9" x14ac:dyDescent="0.25">
      <c r="A114" s="24">
        <v>3353</v>
      </c>
      <c r="B114" s="7" t="s">
        <v>113</v>
      </c>
      <c r="C114" s="50" t="s">
        <v>8</v>
      </c>
      <c r="D114" s="47"/>
      <c r="E114" s="47"/>
      <c r="F114" s="47"/>
      <c r="G114" s="26"/>
      <c r="H114" s="4"/>
      <c r="I114" s="4"/>
    </row>
    <row r="115" spans="1:9" x14ac:dyDescent="0.25">
      <c r="A115" s="24">
        <v>3333</v>
      </c>
      <c r="B115" s="7" t="s">
        <v>111</v>
      </c>
      <c r="C115" s="50" t="s">
        <v>10</v>
      </c>
      <c r="D115" s="47"/>
      <c r="E115" s="47"/>
      <c r="F115" s="47"/>
      <c r="G115" s="26"/>
      <c r="H115" s="4"/>
      <c r="I115" s="4"/>
    </row>
    <row r="116" spans="1:9" x14ac:dyDescent="0.25">
      <c r="A116" s="24">
        <v>3343</v>
      </c>
      <c r="B116" s="7" t="s">
        <v>112</v>
      </c>
      <c r="C116" s="50" t="s">
        <v>10</v>
      </c>
      <c r="D116" s="47"/>
      <c r="E116" s="47"/>
      <c r="F116" s="47"/>
      <c r="G116" s="26"/>
      <c r="H116" s="4"/>
      <c r="I116" s="4"/>
    </row>
    <row r="117" spans="1:9" x14ac:dyDescent="0.25">
      <c r="A117" s="24">
        <v>4074</v>
      </c>
      <c r="B117" s="7" t="s">
        <v>126</v>
      </c>
      <c r="C117" s="50" t="s">
        <v>1430</v>
      </c>
      <c r="D117" s="47"/>
      <c r="E117" s="47"/>
      <c r="F117" s="47"/>
      <c r="G117" s="26"/>
      <c r="H117" s="4"/>
      <c r="I117" s="4"/>
    </row>
    <row r="118" spans="1:9" x14ac:dyDescent="0.25">
      <c r="A118" s="24">
        <v>3414</v>
      </c>
      <c r="B118" s="7" t="s">
        <v>118</v>
      </c>
      <c r="C118" s="50" t="s">
        <v>1430</v>
      </c>
      <c r="D118" s="47"/>
      <c r="E118" s="47"/>
      <c r="F118" s="47"/>
      <c r="G118" s="26"/>
      <c r="H118" s="4"/>
      <c r="I118" s="4"/>
    </row>
    <row r="119" spans="1:9" x14ac:dyDescent="0.25">
      <c r="A119" s="24">
        <v>2413</v>
      </c>
      <c r="B119" s="7" t="s">
        <v>82</v>
      </c>
      <c r="C119" s="50" t="s">
        <v>10</v>
      </c>
      <c r="D119" s="47"/>
      <c r="E119" s="47"/>
      <c r="F119" s="47"/>
      <c r="G119" s="26"/>
      <c r="H119" s="4"/>
      <c r="I119" s="4"/>
    </row>
    <row r="120" spans="1:9" x14ac:dyDescent="0.25">
      <c r="A120" s="24">
        <v>3363</v>
      </c>
      <c r="B120" s="7" t="s">
        <v>1440</v>
      </c>
      <c r="C120" s="50" t="s">
        <v>8</v>
      </c>
      <c r="D120" s="47"/>
      <c r="E120" s="47"/>
      <c r="F120" s="47"/>
      <c r="G120" s="26"/>
      <c r="H120" s="4"/>
      <c r="I120" s="4"/>
    </row>
    <row r="121" spans="1:9" x14ac:dyDescent="0.25">
      <c r="A121" s="24">
        <v>2013</v>
      </c>
      <c r="B121" s="7" t="s">
        <v>56</v>
      </c>
      <c r="C121" s="50" t="s">
        <v>8</v>
      </c>
      <c r="D121" s="47"/>
      <c r="E121" s="47"/>
      <c r="F121" s="47"/>
      <c r="G121" s="26"/>
      <c r="H121" s="4"/>
      <c r="I121" s="4"/>
    </row>
    <row r="122" spans="1:9" x14ac:dyDescent="0.25">
      <c r="A122" s="24">
        <v>2043</v>
      </c>
      <c r="B122" s="7" t="s">
        <v>58</v>
      </c>
      <c r="C122" s="50" t="s">
        <v>10</v>
      </c>
      <c r="D122" s="47"/>
      <c r="E122" s="47"/>
      <c r="F122" s="47"/>
      <c r="G122" s="26"/>
      <c r="H122" s="4"/>
      <c r="I122" s="4"/>
    </row>
    <row r="123" spans="1:9" x14ac:dyDescent="0.25">
      <c r="A123" s="24">
        <v>4293</v>
      </c>
      <c r="B123" s="7" t="s">
        <v>145</v>
      </c>
      <c r="C123" s="50" t="s">
        <v>8</v>
      </c>
      <c r="D123" s="47"/>
      <c r="E123" s="47"/>
      <c r="F123" s="47"/>
      <c r="G123" s="26"/>
      <c r="H123" s="4"/>
      <c r="I123" s="4"/>
    </row>
    <row r="124" spans="1:9" x14ac:dyDescent="0.25">
      <c r="A124" s="24">
        <v>4023</v>
      </c>
      <c r="B124" s="7" t="s">
        <v>121</v>
      </c>
      <c r="C124" s="50" t="s">
        <v>8</v>
      </c>
      <c r="D124" s="47"/>
      <c r="E124" s="47"/>
      <c r="F124" s="47"/>
      <c r="G124" s="26"/>
      <c r="H124" s="4"/>
      <c r="I124" s="4"/>
    </row>
    <row r="125" spans="1:9" x14ac:dyDescent="0.25">
      <c r="A125" s="24">
        <v>4053</v>
      </c>
      <c r="B125" s="7" t="s">
        <v>124</v>
      </c>
      <c r="C125" s="50" t="s">
        <v>10</v>
      </c>
      <c r="D125" s="47"/>
      <c r="E125" s="47"/>
      <c r="F125" s="47"/>
      <c r="G125" s="26"/>
      <c r="H125" s="4"/>
      <c r="I125" s="4"/>
    </row>
    <row r="126" spans="1:9" x14ac:dyDescent="0.25">
      <c r="A126" s="24">
        <v>4703</v>
      </c>
      <c r="B126" s="7" t="s">
        <v>147</v>
      </c>
      <c r="C126" s="50" t="s">
        <v>1431</v>
      </c>
      <c r="D126" s="47"/>
      <c r="E126" s="47"/>
      <c r="F126" s="47"/>
      <c r="G126" s="26"/>
      <c r="H126" s="4"/>
      <c r="I126" s="4"/>
    </row>
    <row r="127" spans="1:9" x14ac:dyDescent="0.25">
      <c r="A127" s="24">
        <v>3232</v>
      </c>
      <c r="B127" s="7" t="s">
        <v>105</v>
      </c>
      <c r="C127" s="50" t="s">
        <v>1431</v>
      </c>
      <c r="D127" s="47"/>
      <c r="E127" s="47"/>
      <c r="F127" s="47"/>
      <c r="G127" s="26" t="s">
        <v>1437</v>
      </c>
      <c r="H127" s="4"/>
      <c r="I127" s="4"/>
    </row>
    <row r="128" spans="1:9" x14ac:dyDescent="0.25">
      <c r="A128" s="27">
        <v>4043</v>
      </c>
      <c r="B128" s="28" t="s">
        <v>123</v>
      </c>
      <c r="C128" s="51" t="s">
        <v>10</v>
      </c>
      <c r="D128" s="48"/>
      <c r="E128" s="47"/>
      <c r="F128" s="48"/>
      <c r="G128" s="30"/>
      <c r="H128" s="29"/>
      <c r="I128" s="29"/>
    </row>
    <row r="129" spans="1:9" x14ac:dyDescent="0.25">
      <c r="A129" s="27">
        <v>4054</v>
      </c>
      <c r="B129" s="28" t="s">
        <v>1442</v>
      </c>
      <c r="C129" s="51" t="s">
        <v>1431</v>
      </c>
      <c r="D129" s="48"/>
      <c r="E129" s="48"/>
      <c r="F129" s="48"/>
      <c r="G129" s="30"/>
      <c r="H129" s="29"/>
      <c r="I129" s="29"/>
    </row>
    <row r="130" spans="1:9" x14ac:dyDescent="0.25">
      <c r="A130" s="27" t="s">
        <v>1428</v>
      </c>
      <c r="B130" s="56" t="s">
        <v>1443</v>
      </c>
      <c r="C130" s="51"/>
      <c r="D130" s="48"/>
      <c r="E130" s="48"/>
      <c r="F130" s="48"/>
      <c r="G130" s="30">
        <f>COUNTIF(G2:G129,"Yes")</f>
        <v>0</v>
      </c>
      <c r="H130" s="29"/>
      <c r="I130" s="29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129" xr:uid="{660F2713-2B40-4E73-BE38-D84390D72977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29" xr:uid="{BAC85D0C-01F8-46D9-AC1C-3E47277B8741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 " sqref="E2:E129" xr:uid="{F5C3DB11-903C-4EA7-83A4-6AD04F1C56B5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29" xr:uid="{33053E1E-9ECD-4C82-A715-BBF33E21F04F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129" xr:uid="{6133D083-355B-4F79-9500-DAF0405CDA55}"/>
    <dataValidation allowBlank="1" showInputMessage="1" showErrorMessage="1" errorTitle="Error" error="This must be the names of the SSEs." prompt="Write the names of the School Security Employees." sqref="I2:I129" xr:uid="{222FB472-BAD3-4830-9BA8-A9033FC4B687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D24A-92D9-4CA8-BC4B-0B03F4291F37}">
  <dimension ref="A1:K32"/>
  <sheetViews>
    <sheetView workbookViewId="0">
      <selection activeCell="J10" sqref="J10"/>
    </sheetView>
  </sheetViews>
  <sheetFormatPr defaultColWidth="9.140625" defaultRowHeight="15" x14ac:dyDescent="0.25"/>
  <cols>
    <col min="1" max="1" width="17.140625" customWidth="1"/>
    <col min="2" max="2" width="4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1434</v>
      </c>
      <c r="I1" s="11" t="s">
        <v>1435</v>
      </c>
    </row>
    <row r="2" spans="1:11" ht="17.25" x14ac:dyDescent="0.25">
      <c r="A2" s="24">
        <v>101</v>
      </c>
      <c r="B2" s="7" t="s">
        <v>1124</v>
      </c>
      <c r="C2" s="7" t="s">
        <v>10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104</v>
      </c>
      <c r="B3" s="7" t="s">
        <v>1125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201</v>
      </c>
      <c r="B4" s="7" t="s">
        <v>1126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301</v>
      </c>
      <c r="B5" s="7" t="s">
        <v>1127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302</v>
      </c>
      <c r="B6" s="7" t="s">
        <v>1128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303</v>
      </c>
      <c r="B7" s="7" t="s">
        <v>1129</v>
      </c>
      <c r="C7" s="7" t="s">
        <v>8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304</v>
      </c>
      <c r="B8" s="7" t="s">
        <v>1130</v>
      </c>
      <c r="C8" s="7" t="s">
        <v>1431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305</v>
      </c>
      <c r="B9" s="7" t="s">
        <v>1131</v>
      </c>
      <c r="C9" s="7" t="s">
        <v>10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306</v>
      </c>
      <c r="B10" s="7" t="s">
        <v>1132</v>
      </c>
      <c r="C10" s="7" t="s">
        <v>8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308</v>
      </c>
      <c r="B11" s="7" t="s">
        <v>1133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404</v>
      </c>
      <c r="B12" s="7" t="s">
        <v>1134</v>
      </c>
      <c r="C12" s="7" t="s">
        <v>10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501</v>
      </c>
      <c r="B13" s="7" t="s">
        <v>1135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503</v>
      </c>
      <c r="B14" s="7" t="s">
        <v>1136</v>
      </c>
      <c r="C14" s="7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504</v>
      </c>
      <c r="B15" s="7" t="s">
        <v>364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602</v>
      </c>
      <c r="B16" s="7" t="s">
        <v>1137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604</v>
      </c>
      <c r="B17" s="7" t="s">
        <v>1087</v>
      </c>
      <c r="C17" s="7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606</v>
      </c>
      <c r="B18" s="7" t="s">
        <v>1138</v>
      </c>
      <c r="C18" s="7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702</v>
      </c>
      <c r="B19" s="7" t="s">
        <v>1139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801</v>
      </c>
      <c r="B20" s="7" t="s">
        <v>1140</v>
      </c>
      <c r="C20" s="7" t="s">
        <v>8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803</v>
      </c>
      <c r="B21" s="7" t="s">
        <v>1141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804</v>
      </c>
      <c r="B22" s="7" t="s">
        <v>1142</v>
      </c>
      <c r="C22" s="7" t="s">
        <v>4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805</v>
      </c>
      <c r="B23" s="7" t="s">
        <v>1143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806</v>
      </c>
      <c r="B24" s="7" t="s">
        <v>1144</v>
      </c>
      <c r="C24" s="7" t="s">
        <v>4</v>
      </c>
      <c r="D24" s="4"/>
      <c r="E24" s="4"/>
      <c r="F24" s="4"/>
      <c r="G24" s="26"/>
      <c r="H24" s="4"/>
      <c r="I24" s="4"/>
    </row>
    <row r="25" spans="1:11" x14ac:dyDescent="0.25">
      <c r="A25" s="24">
        <v>807</v>
      </c>
      <c r="B25" s="7" t="s">
        <v>1145</v>
      </c>
      <c r="C25" s="7" t="s">
        <v>10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808</v>
      </c>
      <c r="B26" s="7" t="s">
        <v>1146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810</v>
      </c>
      <c r="B27" s="7" t="s">
        <v>1147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813</v>
      </c>
      <c r="B28" s="7" t="s">
        <v>1148</v>
      </c>
      <c r="C28" s="7" t="s">
        <v>1429</v>
      </c>
      <c r="D28" s="4"/>
      <c r="E28" s="4"/>
      <c r="F28" s="4"/>
      <c r="G28" s="26"/>
      <c r="H28" s="4"/>
      <c r="I28" s="4"/>
    </row>
    <row r="29" spans="1:11" x14ac:dyDescent="0.25">
      <c r="A29" s="24">
        <v>2700</v>
      </c>
      <c r="B29" s="7" t="s">
        <v>1149</v>
      </c>
      <c r="C29" s="7" t="s">
        <v>1431</v>
      </c>
      <c r="D29" s="4"/>
      <c r="E29" s="4"/>
      <c r="F29" s="4"/>
      <c r="G29" s="26"/>
      <c r="H29" s="4"/>
      <c r="I29" s="4"/>
    </row>
    <row r="30" spans="1:11" x14ac:dyDescent="0.25">
      <c r="A30" s="24">
        <v>2701</v>
      </c>
      <c r="B30" s="7" t="s">
        <v>1150</v>
      </c>
      <c r="C30" s="7" t="s">
        <v>1431</v>
      </c>
      <c r="D30" s="4"/>
      <c r="E30" s="4"/>
      <c r="F30" s="4"/>
      <c r="G30" s="26"/>
      <c r="H30" s="4"/>
      <c r="I30" s="4"/>
    </row>
    <row r="31" spans="1:11" x14ac:dyDescent="0.25">
      <c r="A31" s="27">
        <v>2800</v>
      </c>
      <c r="B31" s="28" t="s">
        <v>1151</v>
      </c>
      <c r="C31" s="28" t="s">
        <v>1431</v>
      </c>
      <c r="D31" s="29"/>
      <c r="E31" s="29"/>
      <c r="F31" s="29"/>
      <c r="G31" s="30"/>
      <c r="H31" s="29"/>
      <c r="I31" s="29"/>
    </row>
    <row r="32" spans="1:11" x14ac:dyDescent="0.25">
      <c r="A32" s="6" t="s">
        <v>1428</v>
      </c>
      <c r="B32" s="7">
        <f>SUBTOTAL(103,Table6[School Name])</f>
        <v>30</v>
      </c>
      <c r="C32" s="7"/>
      <c r="D32" s="4">
        <f>SUBTOTAL(102,Table6[Assigned SRO])</f>
        <v>0</v>
      </c>
      <c r="E32" s="4">
        <f>COUNTIF(E2:E31,"Yes")</f>
        <v>0</v>
      </c>
      <c r="F32" s="4">
        <f>COUNTIF(F2:F31,"Yes")</f>
        <v>0</v>
      </c>
      <c r="G32" s="4">
        <f>COUNTIF(G2:G31,"Yes")</f>
        <v>0</v>
      </c>
      <c r="H32" s="29"/>
      <c r="I32" s="29"/>
    </row>
  </sheetData>
  <dataValidations count="6">
    <dataValidation type="textLength" allowBlank="1" showInputMessage="1" showErrorMessage="1" errorTitle="Error" error="The value must be &quot;Yes&quot; or &quot;No&quot; based on Adequate Coverage provided by Non-SRO." prompt="This must be &quot;Yes&quot; or &quot;No.&quot;" sqref="F2:F31" xr:uid="{9F20376B-0E27-4C7D-AAAB-FCD0ADA779AC}">
      <formula1>2</formula1>
      <formula2>3</formula2>
    </dataValidation>
    <dataValidation type="whole" operator="greaterThanOrEqual" allowBlank="1" showInputMessage="1" showErrorMessage="1" errorTitle="Error" error="This must be the number of Full Time Assigned SROs." prompt="This must be a number." sqref="D2:D31" xr:uid="{B2BC1DBF-731C-4E34-AD66-CE35DA0CD453}">
      <formula1>0</formula1>
    </dataValidation>
    <dataValidation type="textLength" allowBlank="1" showInputMessage="1" showErrorMessage="1" errorTitle="Error" error="The value must be &quot;Yes&quot; or &quot;No&quot; based on Adequate Coverage provided by SRO." prompt="This must be &quot;Yes&quot; or &quot;No.&quot; " sqref="E2:E31" xr:uid="{58A9E4EB-9FA6-468D-BD89-A1ED4D66B66D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" sqref="G2:G31" xr:uid="{389C1A3E-D6E3-482F-87A8-E9594A21A988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31" xr:uid="{EA540FD3-7639-4780-A93B-49758B6C996A}"/>
    <dataValidation allowBlank="1" showInputMessage="1" showErrorMessage="1" errorTitle="Error" error="This must be the names of the SSEs." prompt="Write the names of the School Security Employees." sqref="I2:I31" xr:uid="{F383E27F-C145-419B-BDB1-22989974FC6D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45FB-BCD3-4585-9EC8-5062FBAA8D4A}">
  <dimension ref="A1:K25"/>
  <sheetViews>
    <sheetView topLeftCell="G1" workbookViewId="0">
      <selection activeCell="I16" sqref="I16"/>
    </sheetView>
  </sheetViews>
  <sheetFormatPr defaultColWidth="9.140625" defaultRowHeight="15" x14ac:dyDescent="0.25"/>
  <cols>
    <col min="1" max="1" width="17.140625" customWidth="1"/>
    <col min="2" max="2" width="28.57031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1434</v>
      </c>
      <c r="I1" s="11" t="s">
        <v>1435</v>
      </c>
    </row>
    <row r="2" spans="1:11" ht="17.25" x14ac:dyDescent="0.25">
      <c r="A2" s="24">
        <v>101</v>
      </c>
      <c r="B2" s="7" t="s">
        <v>1194</v>
      </c>
      <c r="C2" s="7" t="s">
        <v>8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104</v>
      </c>
      <c r="B3" s="7" t="s">
        <v>1195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106</v>
      </c>
      <c r="B4" s="7" t="s">
        <v>1196</v>
      </c>
      <c r="C4" s="7" t="s">
        <v>10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202</v>
      </c>
      <c r="B5" s="7" t="s">
        <v>1197</v>
      </c>
      <c r="C5" s="7" t="s">
        <v>1432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204</v>
      </c>
      <c r="B6" s="7" t="s">
        <v>1198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302</v>
      </c>
      <c r="B7" s="7" t="s">
        <v>1136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401</v>
      </c>
      <c r="B8" s="7" t="s">
        <v>1199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7">
        <v>501</v>
      </c>
      <c r="B9" s="28" t="s">
        <v>1200</v>
      </c>
      <c r="C9" s="28" t="s">
        <v>4</v>
      </c>
      <c r="D9" s="29"/>
      <c r="E9" s="29"/>
      <c r="F9" s="29"/>
      <c r="G9" s="30"/>
      <c r="H9" s="29"/>
      <c r="I9" s="29"/>
      <c r="K9" s="13" t="s">
        <v>1403</v>
      </c>
    </row>
    <row r="10" spans="1:11" ht="30" x14ac:dyDescent="0.25">
      <c r="A10" s="6" t="s">
        <v>1428</v>
      </c>
      <c r="B10" s="7">
        <f>SUBTOTAL(103,Table5[School Name])</f>
        <v>8</v>
      </c>
      <c r="C10" s="7"/>
      <c r="D10" s="4">
        <f>SUBTOTAL(102,Table5[Assigned SRO])</f>
        <v>0</v>
      </c>
      <c r="E10" s="4">
        <f>COUNTIF(E2:E9,"Yes")</f>
        <v>0</v>
      </c>
      <c r="F10" s="4">
        <f>COUNTIF(F2:F9,"Yes")</f>
        <v>0</v>
      </c>
      <c r="G10" s="4">
        <f>COUNTIF(G2:G9,"Yes")</f>
        <v>0</v>
      </c>
      <c r="H10" s="29"/>
      <c r="I10" s="29"/>
      <c r="K10" s="14" t="s">
        <v>1404</v>
      </c>
    </row>
    <row r="11" spans="1:11" x14ac:dyDescent="0.25">
      <c r="K11" s="14"/>
    </row>
    <row r="12" spans="1:11" ht="30" x14ac:dyDescent="0.25">
      <c r="K12" s="14" t="s">
        <v>1405</v>
      </c>
    </row>
    <row r="13" spans="1:11" ht="30" x14ac:dyDescent="0.25">
      <c r="K13" s="14" t="s">
        <v>1406</v>
      </c>
    </row>
    <row r="14" spans="1:11" x14ac:dyDescent="0.25">
      <c r="K14" s="14"/>
    </row>
    <row r="15" spans="1:11" ht="30" x14ac:dyDescent="0.25">
      <c r="K15" s="15" t="s">
        <v>1418</v>
      </c>
    </row>
    <row r="16" spans="1:11" x14ac:dyDescent="0.25"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9" xr:uid="{94F28025-D86E-4D7A-9445-7622AB4B09F7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9" xr:uid="{93A1F02E-67C2-4074-B325-F171ACCC13DA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" sqref="E2:E9" xr:uid="{0D3C49C7-7C7B-4BB8-837D-7032C147ED74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9" xr:uid="{E6ABF405-2928-48AE-8FBB-9855B28FE794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9" xr:uid="{B38F091D-936D-4C14-A0F4-ECDDE548E170}"/>
    <dataValidation allowBlank="1" showInputMessage="1" showErrorMessage="1" errorTitle="Error" error="This must be the names of the SSEs." prompt="Write the names of the School Security Employees." sqref="I2:I9" xr:uid="{5800ACC9-F798-4A15-B0B9-691E54D3BC0C}"/>
  </dataValidation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74DF-A61E-407D-B5EF-48A5D6D08AE5}">
  <dimension ref="A1:K46"/>
  <sheetViews>
    <sheetView topLeftCell="H1" workbookViewId="0">
      <selection activeCell="J10" sqref="J10"/>
    </sheetView>
  </sheetViews>
  <sheetFormatPr defaultColWidth="9.140625" defaultRowHeight="15" x14ac:dyDescent="0.25"/>
  <cols>
    <col min="1" max="1" width="17.140625" customWidth="1"/>
    <col min="2" max="2" width="38.8554687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3" t="s">
        <v>1424</v>
      </c>
      <c r="H1" s="22" t="s">
        <v>1434</v>
      </c>
      <c r="I1" s="11" t="s">
        <v>1435</v>
      </c>
    </row>
    <row r="2" spans="1:11" ht="17.25" x14ac:dyDescent="0.25">
      <c r="A2" s="24">
        <v>40</v>
      </c>
      <c r="B2" s="7" t="s">
        <v>1152</v>
      </c>
      <c r="C2" s="7" t="s">
        <v>8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101</v>
      </c>
      <c r="B3" s="7" t="s">
        <v>1153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190</v>
      </c>
      <c r="B4" s="7" t="s">
        <v>1154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201</v>
      </c>
      <c r="B5" s="7" t="s">
        <v>1155</v>
      </c>
      <c r="C5" s="7" t="s">
        <v>10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202</v>
      </c>
      <c r="B6" s="7" t="s">
        <v>1156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204</v>
      </c>
      <c r="B7" s="7" t="s">
        <v>1157</v>
      </c>
      <c r="C7" s="7" t="s">
        <v>8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301</v>
      </c>
      <c r="B8" s="7" t="s">
        <v>1158</v>
      </c>
      <c r="C8" s="7" t="s">
        <v>8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302</v>
      </c>
      <c r="B9" s="7" t="s">
        <v>1159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304</v>
      </c>
      <c r="B10" s="7" t="s">
        <v>1160</v>
      </c>
      <c r="C10" s="7" t="s">
        <v>10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305</v>
      </c>
      <c r="B11" s="7" t="s">
        <v>1161</v>
      </c>
      <c r="C11" s="7" t="s">
        <v>8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325</v>
      </c>
      <c r="B12" s="7" t="s">
        <v>1162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328</v>
      </c>
      <c r="B13" s="7" t="s">
        <v>1163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401</v>
      </c>
      <c r="B14" s="7" t="s">
        <v>1164</v>
      </c>
      <c r="C14" s="7" t="s">
        <v>10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402</v>
      </c>
      <c r="B15" s="7" t="s">
        <v>1165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403</v>
      </c>
      <c r="B16" s="7" t="s">
        <v>1166</v>
      </c>
      <c r="C16" s="7" t="s">
        <v>8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501</v>
      </c>
      <c r="B17" s="7" t="s">
        <v>1167</v>
      </c>
      <c r="C17" s="7" t="s">
        <v>1432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502</v>
      </c>
      <c r="B18" s="7" t="s">
        <v>1168</v>
      </c>
      <c r="C18" s="7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601</v>
      </c>
      <c r="B19" s="7" t="s">
        <v>1169</v>
      </c>
      <c r="C19" s="7" t="s">
        <v>8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602</v>
      </c>
      <c r="B20" s="7" t="s">
        <v>1170</v>
      </c>
      <c r="C20" s="7" t="s">
        <v>10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603</v>
      </c>
      <c r="B21" s="7" t="s">
        <v>1171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701</v>
      </c>
      <c r="B22" s="7" t="s">
        <v>1172</v>
      </c>
      <c r="C22" s="7" t="s">
        <v>8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702</v>
      </c>
      <c r="B23" s="7" t="s">
        <v>1173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704</v>
      </c>
      <c r="B24" s="7" t="s">
        <v>1174</v>
      </c>
      <c r="C24" s="7" t="s">
        <v>10</v>
      </c>
      <c r="D24" s="4"/>
      <c r="E24" s="4"/>
      <c r="F24" s="4"/>
      <c r="G24" s="26"/>
      <c r="H24" s="4"/>
      <c r="I24" s="4"/>
    </row>
    <row r="25" spans="1:11" x14ac:dyDescent="0.25">
      <c r="A25" s="24">
        <v>705</v>
      </c>
      <c r="B25" s="7" t="s">
        <v>1175</v>
      </c>
      <c r="C25" s="7" t="s">
        <v>8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902</v>
      </c>
      <c r="B26" s="7" t="s">
        <v>1176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903</v>
      </c>
      <c r="B27" s="7" t="s">
        <v>1177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1002</v>
      </c>
      <c r="B28" s="7" t="s">
        <v>1178</v>
      </c>
      <c r="C28" s="7" t="s">
        <v>4</v>
      </c>
      <c r="D28" s="4"/>
      <c r="E28" s="4"/>
      <c r="F28" s="4"/>
      <c r="G28" s="26"/>
      <c r="H28" s="4"/>
      <c r="I28" s="4"/>
    </row>
    <row r="29" spans="1:11" x14ac:dyDescent="0.25">
      <c r="A29" s="24">
        <v>1101</v>
      </c>
      <c r="B29" s="7" t="s">
        <v>1179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4">
        <v>1301</v>
      </c>
      <c r="B30" s="7" t="s">
        <v>1180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1401</v>
      </c>
      <c r="B31" s="7" t="s">
        <v>1181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1602</v>
      </c>
      <c r="B32" s="7" t="s">
        <v>1182</v>
      </c>
      <c r="C32" s="7" t="s">
        <v>4</v>
      </c>
      <c r="D32" s="4"/>
      <c r="E32" s="4"/>
      <c r="F32" s="4"/>
      <c r="G32" s="26"/>
      <c r="H32" s="4"/>
      <c r="I32" s="4"/>
    </row>
    <row r="33" spans="1:9" x14ac:dyDescent="0.25">
      <c r="A33" s="24">
        <v>1701</v>
      </c>
      <c r="B33" s="7" t="s">
        <v>1183</v>
      </c>
      <c r="C33" s="7" t="s">
        <v>4</v>
      </c>
      <c r="D33" s="4"/>
      <c r="E33" s="4"/>
      <c r="F33" s="4"/>
      <c r="G33" s="26"/>
      <c r="H33" s="4"/>
      <c r="I33" s="4"/>
    </row>
    <row r="34" spans="1:9" x14ac:dyDescent="0.25">
      <c r="A34" s="24">
        <v>1802</v>
      </c>
      <c r="B34" s="7" t="s">
        <v>1184</v>
      </c>
      <c r="C34" s="7" t="s">
        <v>4</v>
      </c>
      <c r="D34" s="4"/>
      <c r="E34" s="4"/>
      <c r="F34" s="4"/>
      <c r="G34" s="26"/>
      <c r="H34" s="4"/>
      <c r="I34" s="4"/>
    </row>
    <row r="35" spans="1:9" x14ac:dyDescent="0.25">
      <c r="A35" s="24">
        <v>1805</v>
      </c>
      <c r="B35" s="7" t="s">
        <v>1185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2002</v>
      </c>
      <c r="B36" s="7" t="s">
        <v>1186</v>
      </c>
      <c r="C36" s="7" t="s">
        <v>4</v>
      </c>
      <c r="D36" s="4"/>
      <c r="E36" s="4"/>
      <c r="F36" s="4"/>
      <c r="G36" s="26"/>
      <c r="H36" s="4"/>
      <c r="I36" s="4"/>
    </row>
    <row r="37" spans="1:9" x14ac:dyDescent="0.25">
      <c r="A37" s="24">
        <v>2101</v>
      </c>
      <c r="B37" s="7" t="s">
        <v>1187</v>
      </c>
      <c r="C37" s="7" t="s">
        <v>8</v>
      </c>
      <c r="D37" s="4"/>
      <c r="E37" s="4"/>
      <c r="F37" s="4"/>
      <c r="G37" s="26"/>
      <c r="H37" s="4"/>
      <c r="I37" s="4"/>
    </row>
    <row r="38" spans="1:9" x14ac:dyDescent="0.25">
      <c r="A38" s="24">
        <v>2102</v>
      </c>
      <c r="B38" s="7" t="s">
        <v>344</v>
      </c>
      <c r="C38" s="7" t="s">
        <v>10</v>
      </c>
      <c r="D38" s="4"/>
      <c r="E38" s="4"/>
      <c r="F38" s="4"/>
      <c r="G38" s="26"/>
      <c r="H38" s="4"/>
      <c r="I38" s="4"/>
    </row>
    <row r="39" spans="1:9" x14ac:dyDescent="0.25">
      <c r="A39" s="24">
        <v>2501</v>
      </c>
      <c r="B39" s="7" t="s">
        <v>1188</v>
      </c>
      <c r="C39" s="7" t="s">
        <v>10</v>
      </c>
      <c r="D39" s="4"/>
      <c r="E39" s="4"/>
      <c r="F39" s="4"/>
      <c r="G39" s="26"/>
      <c r="H39" s="4"/>
      <c r="I39" s="4"/>
    </row>
    <row r="40" spans="1:9" x14ac:dyDescent="0.25">
      <c r="A40" s="24">
        <v>2503</v>
      </c>
      <c r="B40" s="7" t="s">
        <v>1189</v>
      </c>
      <c r="C40" s="7" t="s">
        <v>4</v>
      </c>
      <c r="D40" s="4"/>
      <c r="E40" s="4"/>
      <c r="F40" s="4"/>
      <c r="G40" s="26"/>
      <c r="H40" s="4"/>
      <c r="I40" s="4"/>
    </row>
    <row r="41" spans="1:9" x14ac:dyDescent="0.25">
      <c r="A41" s="24">
        <v>2505</v>
      </c>
      <c r="B41" s="7" t="s">
        <v>1190</v>
      </c>
      <c r="C41" s="7" t="s">
        <v>1430</v>
      </c>
      <c r="D41" s="4"/>
      <c r="E41" s="4"/>
      <c r="F41" s="4"/>
      <c r="G41" s="26"/>
      <c r="H41" s="4"/>
      <c r="I41" s="4"/>
    </row>
    <row r="42" spans="1:9" x14ac:dyDescent="0.25">
      <c r="A42" s="24">
        <v>2601</v>
      </c>
      <c r="B42" s="7" t="s">
        <v>1191</v>
      </c>
      <c r="C42" s="7" t="s">
        <v>4</v>
      </c>
      <c r="D42" s="4"/>
      <c r="E42" s="4"/>
      <c r="F42" s="4"/>
      <c r="G42" s="26"/>
      <c r="H42" s="4"/>
      <c r="I42" s="4"/>
    </row>
    <row r="43" spans="1:9" x14ac:dyDescent="0.25">
      <c r="A43" s="24">
        <v>2602</v>
      </c>
      <c r="B43" s="7" t="s">
        <v>586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2701</v>
      </c>
      <c r="B44" s="7" t="s">
        <v>1192</v>
      </c>
      <c r="C44" s="7" t="s">
        <v>4</v>
      </c>
      <c r="D44" s="4"/>
      <c r="E44" s="4"/>
      <c r="F44" s="4"/>
      <c r="G44" s="26"/>
      <c r="H44" s="4"/>
      <c r="I44" s="4"/>
    </row>
    <row r="45" spans="1:9" x14ac:dyDescent="0.25">
      <c r="A45" s="27">
        <v>9999</v>
      </c>
      <c r="B45" s="28" t="s">
        <v>1193</v>
      </c>
      <c r="C45" s="28" t="s">
        <v>1431</v>
      </c>
      <c r="D45" s="29"/>
      <c r="E45" s="29"/>
      <c r="F45" s="29"/>
      <c r="G45" s="30"/>
      <c r="H45" s="29"/>
      <c r="I45" s="29"/>
    </row>
    <row r="46" spans="1:9" x14ac:dyDescent="0.25">
      <c r="A46" s="6" t="s">
        <v>1428</v>
      </c>
      <c r="B46" s="7">
        <f>SUBTOTAL(103,Table4[School Name])</f>
        <v>44</v>
      </c>
      <c r="C46" s="7"/>
      <c r="D46" s="4">
        <f>SUBTOTAL(102,Table4[Assigned SRO])</f>
        <v>0</v>
      </c>
      <c r="E46" s="4">
        <f>COUNTIF(E2:E45,"Yes")</f>
        <v>0</v>
      </c>
      <c r="F46" s="4">
        <f>COUNTIF(F2:F45,"Yes")</f>
        <v>0</v>
      </c>
      <c r="G46" s="4">
        <f>COUNTIF(G2:G45,"Yes")</f>
        <v>0</v>
      </c>
      <c r="H46" s="29"/>
      <c r="I46" s="29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45" xr:uid="{E7DEC9E1-249F-439B-BB06-DBC3D49700CB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45" xr:uid="{CE6F4188-C4F3-41E0-A499-A006FBB5B7DD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45" xr:uid="{42FFD7A3-2C3E-4A5A-A92C-2B736014F573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45" xr:uid="{AC652125-9F5C-4AB0-B80B-758200D7D64D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45" xr:uid="{8C3664F3-8FB5-4BC0-8526-5544C46B5C5F}"/>
    <dataValidation allowBlank="1" showInputMessage="1" showErrorMessage="1" errorTitle="Error" error="This must be the names of the SSEs." prompt="Write the names of the School Security Employees." sqref="I2:I45" xr:uid="{B128BAA0-591F-44D7-83D5-122DC7183E69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A9DF-7AAA-4C2E-800D-C920B11C37FF}">
  <dimension ref="A1:K26"/>
  <sheetViews>
    <sheetView workbookViewId="0">
      <selection activeCell="J10" sqref="J10"/>
    </sheetView>
  </sheetViews>
  <sheetFormatPr defaultColWidth="9.140625" defaultRowHeight="15" x14ac:dyDescent="0.25"/>
  <cols>
    <col min="1" max="1" width="17.140625" customWidth="1"/>
    <col min="2" max="2" width="27.7109375" customWidth="1"/>
    <col min="3" max="3" width="14.42578125" customWidth="1"/>
    <col min="4" max="4" width="15.7109375" customWidth="1"/>
    <col min="5" max="9" width="20.710937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2" t="s">
        <v>1412</v>
      </c>
      <c r="G1" s="32" t="s">
        <v>1424</v>
      </c>
      <c r="H1" s="22" t="s">
        <v>1436</v>
      </c>
      <c r="I1" s="11" t="s">
        <v>1435</v>
      </c>
    </row>
    <row r="2" spans="1:11" ht="17.25" x14ac:dyDescent="0.25">
      <c r="A2" s="24">
        <v>102</v>
      </c>
      <c r="B2" s="7" t="s">
        <v>1201</v>
      </c>
      <c r="C2" s="7" t="s">
        <v>1432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106</v>
      </c>
      <c r="B3" s="7" t="s">
        <v>1202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406</v>
      </c>
      <c r="B4" s="7" t="s">
        <v>1203</v>
      </c>
      <c r="C4" s="7" t="s">
        <v>1429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510</v>
      </c>
      <c r="B5" s="7" t="s">
        <v>1204</v>
      </c>
      <c r="C5" s="7" t="s">
        <v>10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512</v>
      </c>
      <c r="B6" s="7" t="s">
        <v>1205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513</v>
      </c>
      <c r="B7" s="7" t="s">
        <v>1206</v>
      </c>
      <c r="C7" s="7" t="s">
        <v>8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514</v>
      </c>
      <c r="B8" s="7" t="s">
        <v>1207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515</v>
      </c>
      <c r="B9" s="7" t="s">
        <v>1208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520</v>
      </c>
      <c r="B10" s="7" t="s">
        <v>1209</v>
      </c>
      <c r="C10" s="7" t="s">
        <v>8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905</v>
      </c>
      <c r="B11" s="7" t="s">
        <v>1210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906</v>
      </c>
      <c r="B12" s="7" t="s">
        <v>1211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907</v>
      </c>
      <c r="B13" s="7" t="s">
        <v>1212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910</v>
      </c>
      <c r="B14" s="7" t="s">
        <v>1213</v>
      </c>
      <c r="C14" s="7" t="s">
        <v>10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1103</v>
      </c>
      <c r="B15" s="7" t="s">
        <v>1214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1305</v>
      </c>
      <c r="B16" s="7" t="s">
        <v>1215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1306</v>
      </c>
      <c r="B17" s="7" t="s">
        <v>1216</v>
      </c>
      <c r="C17" s="7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1307</v>
      </c>
      <c r="B18" s="7" t="s">
        <v>1217</v>
      </c>
      <c r="C18" s="7" t="s">
        <v>8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1308</v>
      </c>
      <c r="B19" s="7" t="s">
        <v>1218</v>
      </c>
      <c r="C19" s="7" t="s">
        <v>10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1309</v>
      </c>
      <c r="B20" s="7" t="s">
        <v>1219</v>
      </c>
      <c r="C20" s="7" t="s">
        <v>8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1404</v>
      </c>
      <c r="B21" s="7" t="s">
        <v>1220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1501</v>
      </c>
      <c r="B22" s="7" t="s">
        <v>1221</v>
      </c>
      <c r="C22" s="7" t="s">
        <v>4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1502</v>
      </c>
      <c r="B23" s="7" t="s">
        <v>1222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1601</v>
      </c>
      <c r="B24" s="7" t="s">
        <v>1223</v>
      </c>
      <c r="C24" s="7" t="s">
        <v>4</v>
      </c>
      <c r="D24" s="4"/>
      <c r="E24" s="4"/>
      <c r="F24" s="4"/>
      <c r="G24" s="26"/>
      <c r="H24" s="4"/>
      <c r="I24" s="4"/>
    </row>
    <row r="25" spans="1:11" x14ac:dyDescent="0.25">
      <c r="A25" s="27">
        <v>1602</v>
      </c>
      <c r="B25" s="28" t="s">
        <v>1224</v>
      </c>
      <c r="C25" s="28" t="s">
        <v>4</v>
      </c>
      <c r="D25" s="29"/>
      <c r="E25" s="29"/>
      <c r="F25" s="29"/>
      <c r="G25" s="30"/>
      <c r="H25" s="29"/>
      <c r="I25" s="29"/>
      <c r="K25" s="1"/>
    </row>
    <row r="26" spans="1:11" x14ac:dyDescent="0.25">
      <c r="A26" s="6" t="s">
        <v>1428</v>
      </c>
      <c r="B26" s="7">
        <f>SUBTOTAL(103,Table3[School Name])</f>
        <v>24</v>
      </c>
      <c r="C26" s="7"/>
      <c r="D26" s="4">
        <f>SUBTOTAL(102,Table3[Assigned SRO])</f>
        <v>0</v>
      </c>
      <c r="E26" s="4">
        <f>COUNTIF(E2:E25,"Yes")</f>
        <v>0</v>
      </c>
      <c r="F26" s="4">
        <f>COUNTIF(F2:F25,"Yes")</f>
        <v>0</v>
      </c>
      <c r="G26" s="4">
        <f>COUNTIF(G2:G25,"Yes")</f>
        <v>0</v>
      </c>
      <c r="H26" s="29"/>
      <c r="I26" s="29"/>
      <c r="K26" s="14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25" xr:uid="{81834C14-667A-42DF-9A35-C1B5C593CA31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25" xr:uid="{3132E96D-A71F-4E90-A595-79F86CD83612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25" xr:uid="{3FA2299E-78E2-49A1-BB44-C401D001FEDA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25" xr:uid="{787FFC80-C7A1-47DD-8868-382BB905550F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 " sqref="H2:H25" xr:uid="{20B96C4E-EB58-4597-B5EB-945D1F5C62E3}"/>
    <dataValidation allowBlank="1" showInputMessage="1" showErrorMessage="1" errorTitle="Error" error="This must be the names of the SSEs." prompt="Write the names of the School Security Employees. " sqref="I2:I25" xr:uid="{48B9FF09-DEDE-4175-AB47-04682570B937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AC2A-249D-4157-89B9-B4C972662553}">
  <sheetPr>
    <outlinePr summaryRight="0"/>
  </sheetPr>
  <dimension ref="A1:K29"/>
  <sheetViews>
    <sheetView workbookViewId="0">
      <selection activeCell="I5" sqref="I5"/>
    </sheetView>
  </sheetViews>
  <sheetFormatPr defaultColWidth="9.140625" defaultRowHeight="15" x14ac:dyDescent="0.25"/>
  <cols>
    <col min="1" max="1" width="17.7109375" customWidth="1"/>
    <col min="2" max="2" width="28.7109375" customWidth="1"/>
    <col min="3" max="3" width="14.42578125" customWidth="1"/>
    <col min="4" max="4" width="15.7109375" customWidth="1"/>
    <col min="5" max="5" width="27.7109375" customWidth="1"/>
    <col min="6" max="6" width="36.7109375" customWidth="1"/>
    <col min="7" max="9" width="27.710937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18" t="s">
        <v>1411</v>
      </c>
      <c r="F1" s="17" t="s">
        <v>1412</v>
      </c>
      <c r="G1" s="25" t="s">
        <v>1424</v>
      </c>
      <c r="H1" s="44" t="s">
        <v>1434</v>
      </c>
      <c r="I1" s="45" t="s">
        <v>1435</v>
      </c>
    </row>
    <row r="2" spans="1:11" ht="17.25" x14ac:dyDescent="0.25">
      <c r="A2" s="24">
        <v>102</v>
      </c>
      <c r="B2" s="7" t="s">
        <v>1225</v>
      </c>
      <c r="C2" s="7" t="s">
        <v>4</v>
      </c>
      <c r="D2" s="4"/>
      <c r="E2" s="4"/>
      <c r="F2" s="4"/>
      <c r="G2" s="26"/>
      <c r="H2" s="41"/>
      <c r="I2" s="4"/>
      <c r="K2" s="12" t="s">
        <v>1413</v>
      </c>
    </row>
    <row r="3" spans="1:11" x14ac:dyDescent="0.25">
      <c r="A3" s="24">
        <v>107</v>
      </c>
      <c r="B3" s="7" t="s">
        <v>1226</v>
      </c>
      <c r="C3" s="7" t="s">
        <v>8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108</v>
      </c>
      <c r="B4" s="7" t="s">
        <v>1227</v>
      </c>
      <c r="C4" s="7" t="s">
        <v>1429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205</v>
      </c>
      <c r="B5" s="7" t="s">
        <v>1228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207</v>
      </c>
      <c r="B6" s="7" t="s">
        <v>1229</v>
      </c>
      <c r="C6" s="7" t="s">
        <v>8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208</v>
      </c>
      <c r="B7" s="7" t="s">
        <v>1230</v>
      </c>
      <c r="C7" s="7" t="s">
        <v>1429</v>
      </c>
      <c r="D7" s="4"/>
      <c r="E7" s="4"/>
      <c r="F7" s="4"/>
      <c r="G7" s="26"/>
      <c r="H7" s="4"/>
      <c r="I7" s="4"/>
      <c r="K7" s="14" t="s">
        <v>1425</v>
      </c>
    </row>
    <row r="8" spans="1:11" x14ac:dyDescent="0.25">
      <c r="A8" s="24">
        <v>308</v>
      </c>
      <c r="B8" s="7" t="s">
        <v>962</v>
      </c>
      <c r="C8" s="7" t="s">
        <v>10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310</v>
      </c>
      <c r="B9" s="7" t="s">
        <v>1231</v>
      </c>
      <c r="C9" s="7" t="s">
        <v>8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311</v>
      </c>
      <c r="B10" s="7" t="s">
        <v>1232</v>
      </c>
      <c r="C10" s="7" t="s">
        <v>4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312</v>
      </c>
      <c r="B11" s="7" t="s">
        <v>1233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401</v>
      </c>
      <c r="B12" s="7" t="s">
        <v>1234</v>
      </c>
      <c r="C12" s="7" t="s">
        <v>1430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405</v>
      </c>
      <c r="B13" s="7" t="s">
        <v>1235</v>
      </c>
      <c r="C13" s="7" t="s">
        <v>1431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901</v>
      </c>
      <c r="B14" s="7" t="s">
        <v>1236</v>
      </c>
      <c r="C14" s="7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1001</v>
      </c>
      <c r="B15" s="28" t="s">
        <v>1237</v>
      </c>
      <c r="C15" s="28" t="s">
        <v>4</v>
      </c>
      <c r="D15" s="29"/>
      <c r="E15" s="29"/>
      <c r="F15" s="29"/>
      <c r="G15" s="30"/>
      <c r="H15" s="29"/>
      <c r="I15" s="29"/>
      <c r="K15" s="15" t="s">
        <v>1418</v>
      </c>
    </row>
    <row r="16" spans="1:11" x14ac:dyDescent="0.25">
      <c r="A16" s="31" t="s">
        <v>1428</v>
      </c>
      <c r="B16" s="7">
        <f>SUBTOTAL(103,Table2[School Name])</f>
        <v>14</v>
      </c>
      <c r="C16" s="7"/>
      <c r="D16" s="7">
        <f>SUBTOTAL(102,Table2[Assigned SRO])</f>
        <v>0</v>
      </c>
      <c r="E16" s="7">
        <f>COUNTIF(E2:E15,"Yes")</f>
        <v>0</v>
      </c>
      <c r="F16" s="7">
        <f>COUNTIF(F2:F15,"Yes")</f>
        <v>0</v>
      </c>
      <c r="G16" s="7">
        <f>COUNTIF(G2:G15,"Yes")</f>
        <v>0</v>
      </c>
      <c r="H16" s="7"/>
      <c r="I16" s="7"/>
      <c r="K16" s="15"/>
    </row>
    <row r="17" spans="1:11" x14ac:dyDescent="0.25">
      <c r="A17" s="19"/>
      <c r="B17" s="20"/>
      <c r="C17" s="11"/>
      <c r="K17" s="15"/>
    </row>
    <row r="18" spans="1:11" x14ac:dyDescent="0.25">
      <c r="A18" s="19"/>
      <c r="B18" s="20"/>
      <c r="C18" s="21"/>
      <c r="D18" s="9"/>
      <c r="K18" s="15"/>
    </row>
    <row r="19" spans="1:11" x14ac:dyDescent="0.25">
      <c r="A19" s="19"/>
      <c r="B19" s="20"/>
      <c r="C19" s="21"/>
      <c r="D19" s="1"/>
      <c r="E19" s="9"/>
      <c r="K19" s="15" t="s">
        <v>1419</v>
      </c>
    </row>
    <row r="20" spans="1:11" x14ac:dyDescent="0.25">
      <c r="K20" s="14"/>
    </row>
    <row r="21" spans="1:11" x14ac:dyDescent="0.25">
      <c r="K21" s="13" t="s">
        <v>1407</v>
      </c>
    </row>
    <row r="22" spans="1:11" x14ac:dyDescent="0.25">
      <c r="K22" s="14" t="s">
        <v>1420</v>
      </c>
    </row>
    <row r="23" spans="1:11" ht="30" x14ac:dyDescent="0.25">
      <c r="K23" s="14" t="s">
        <v>1421</v>
      </c>
    </row>
    <row r="24" spans="1:11" x14ac:dyDescent="0.25">
      <c r="K24" s="14" t="s">
        <v>1422</v>
      </c>
    </row>
    <row r="25" spans="1:11" x14ac:dyDescent="0.25">
      <c r="K25" s="14" t="s">
        <v>1423</v>
      </c>
    </row>
    <row r="26" spans="1:11" x14ac:dyDescent="0.25">
      <c r="K26" s="14" t="s">
        <v>1408</v>
      </c>
    </row>
    <row r="28" spans="1:11" x14ac:dyDescent="0.25">
      <c r="K28" s="1"/>
    </row>
    <row r="29" spans="1:11" x14ac:dyDescent="0.25">
      <c r="K29" s="14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15" xr:uid="{F85868A2-2DD7-4EA6-A5D7-892C2688302F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5" xr:uid="{A991754F-E386-4806-9A75-88FB78F2139B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15" xr:uid="{01750629-DDEA-456B-8379-D5C2E3D68E5B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5" xr:uid="{C6749A9F-0D88-4B27-B3EB-85A3FAC0A327}">
      <formula1>2</formula1>
      <formula2>3</formula2>
    </dataValidation>
    <dataValidation allowBlank="1" showInputMessage="1" showErrorMessage="1" errorTitle="Error" error="This must be the names of the SSEs." prompt="Write the names of the School Security Employees. " sqref="I2:I15" xr:uid="{22101641-F880-4F30-864A-672497C17B9A}"/>
    <dataValidation allowBlank="1" showInputMessage="1" showErrorMessage="1" errorTitle="Error" error="This must be the names of the SROs." prompt="Write the names of the School Resource Officers. " sqref="H2:H15" xr:uid="{9B290929-ED88-4B77-BBA9-61455B07E8A4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8028-46FC-4043-A985-AEC062495635}">
  <dimension ref="A1:K175"/>
  <sheetViews>
    <sheetView topLeftCell="A154" workbookViewId="0">
      <selection activeCell="J5" sqref="J5"/>
    </sheetView>
  </sheetViews>
  <sheetFormatPr defaultColWidth="9.140625" defaultRowHeight="15" x14ac:dyDescent="0.25"/>
  <cols>
    <col min="1" max="1" width="17.140625" customWidth="1"/>
    <col min="2" max="2" width="41.1406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40.42578125" customWidth="1"/>
    <col min="10" max="10" width="9.140625" customWidth="1"/>
    <col min="11" max="11" width="92.7109375" customWidth="1"/>
  </cols>
  <sheetData>
    <row r="1" spans="1:1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22" t="s">
        <v>1411</v>
      </c>
      <c r="F1" s="22" t="s">
        <v>1412</v>
      </c>
      <c r="G1" s="32" t="s">
        <v>1427</v>
      </c>
      <c r="H1" s="22" t="s">
        <v>1436</v>
      </c>
      <c r="I1" s="22" t="s">
        <v>1435</v>
      </c>
      <c r="J1" s="11"/>
    </row>
    <row r="2" spans="1:11" ht="17.25" x14ac:dyDescent="0.25">
      <c r="A2" s="24">
        <v>50</v>
      </c>
      <c r="B2" s="7" t="s">
        <v>154</v>
      </c>
      <c r="C2" s="7" t="s">
        <v>1431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54</v>
      </c>
      <c r="B3" s="7" t="s">
        <v>155</v>
      </c>
      <c r="C3" s="7" t="s">
        <v>8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57</v>
      </c>
      <c r="B4" s="7" t="s">
        <v>156</v>
      </c>
      <c r="C4" s="7" t="s">
        <v>1431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58</v>
      </c>
      <c r="B5" s="7" t="s">
        <v>157</v>
      </c>
      <c r="C5" s="7" t="s">
        <v>1432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62</v>
      </c>
      <c r="B6" s="7" t="s">
        <v>158</v>
      </c>
      <c r="C6" s="7" t="s">
        <v>1431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69</v>
      </c>
      <c r="B7" s="7" t="s">
        <v>159</v>
      </c>
      <c r="C7" s="7" t="s">
        <v>8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70</v>
      </c>
      <c r="B8" s="7" t="s">
        <v>160</v>
      </c>
      <c r="C8" s="7" t="s">
        <v>10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72</v>
      </c>
      <c r="B9" s="7" t="s">
        <v>161</v>
      </c>
      <c r="C9" s="7" t="s">
        <v>1432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75</v>
      </c>
      <c r="B10" s="7" t="s">
        <v>162</v>
      </c>
      <c r="C10" s="7" t="s">
        <v>1432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77</v>
      </c>
      <c r="B11" s="7" t="s">
        <v>163</v>
      </c>
      <c r="C11" s="7" t="s">
        <v>8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101</v>
      </c>
      <c r="B12" s="7" t="s">
        <v>164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102</v>
      </c>
      <c r="B13" s="7" t="s">
        <v>165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103</v>
      </c>
      <c r="B14" s="7" t="s">
        <v>166</v>
      </c>
      <c r="C14" s="7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104</v>
      </c>
      <c r="B15" s="7" t="s">
        <v>167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105</v>
      </c>
      <c r="B16" s="7" t="s">
        <v>168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111</v>
      </c>
      <c r="B17" s="7" t="s">
        <v>169</v>
      </c>
      <c r="C17" s="7" t="s">
        <v>1430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112</v>
      </c>
      <c r="B18" s="7" t="s">
        <v>170</v>
      </c>
      <c r="C18" s="7" t="s">
        <v>4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113</v>
      </c>
      <c r="B19" s="7" t="s">
        <v>171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115</v>
      </c>
      <c r="B20" s="7" t="s">
        <v>172</v>
      </c>
      <c r="C20" s="7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116</v>
      </c>
      <c r="B21" s="7" t="s">
        <v>173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151</v>
      </c>
      <c r="B22" s="7" t="s">
        <v>174</v>
      </c>
      <c r="C22" s="7" t="s">
        <v>10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155</v>
      </c>
      <c r="B23" s="7" t="s">
        <v>175</v>
      </c>
      <c r="C23" s="7" t="s">
        <v>10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172</v>
      </c>
      <c r="B24" s="7" t="s">
        <v>176</v>
      </c>
      <c r="C24" s="7" t="s">
        <v>8</v>
      </c>
      <c r="D24" s="4"/>
      <c r="E24" s="4"/>
      <c r="F24" s="4"/>
      <c r="G24" s="26"/>
      <c r="H24" s="4"/>
      <c r="I24" s="4"/>
    </row>
    <row r="25" spans="1:11" x14ac:dyDescent="0.25">
      <c r="A25" s="24">
        <v>174</v>
      </c>
      <c r="B25" s="7" t="s">
        <v>177</v>
      </c>
      <c r="C25" s="7" t="s">
        <v>8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175</v>
      </c>
      <c r="B26" s="7" t="s">
        <v>178</v>
      </c>
      <c r="C26" s="7" t="s">
        <v>8</v>
      </c>
      <c r="D26" s="4"/>
      <c r="E26" s="4"/>
      <c r="F26" s="4"/>
      <c r="G26" s="26"/>
      <c r="H26" s="4"/>
      <c r="I26" s="4"/>
    </row>
    <row r="27" spans="1:11" x14ac:dyDescent="0.25">
      <c r="A27" s="24">
        <v>202</v>
      </c>
      <c r="B27" s="7" t="s">
        <v>179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204</v>
      </c>
      <c r="B28" s="7" t="s">
        <v>180</v>
      </c>
      <c r="C28" s="7" t="s">
        <v>4</v>
      </c>
      <c r="D28" s="4"/>
      <c r="E28" s="4"/>
      <c r="F28" s="4"/>
      <c r="G28" s="26"/>
      <c r="H28" s="4"/>
      <c r="I28" s="4"/>
    </row>
    <row r="29" spans="1:11" x14ac:dyDescent="0.25">
      <c r="A29" s="24">
        <v>205</v>
      </c>
      <c r="B29" s="7" t="s">
        <v>181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4">
        <v>206</v>
      </c>
      <c r="B30" s="7" t="s">
        <v>182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207</v>
      </c>
      <c r="B31" s="7" t="s">
        <v>183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209</v>
      </c>
      <c r="B32" s="7" t="s">
        <v>184</v>
      </c>
      <c r="C32" s="7" t="s">
        <v>4</v>
      </c>
      <c r="D32" s="4"/>
      <c r="E32" s="4"/>
      <c r="F32" s="4"/>
      <c r="G32" s="26"/>
      <c r="H32" s="4"/>
      <c r="I32" s="4"/>
    </row>
    <row r="33" spans="1:9" x14ac:dyDescent="0.25">
      <c r="A33" s="24">
        <v>210</v>
      </c>
      <c r="B33" s="7" t="s">
        <v>185</v>
      </c>
      <c r="C33" s="7" t="s">
        <v>4</v>
      </c>
      <c r="D33" s="4"/>
      <c r="E33" s="4"/>
      <c r="F33" s="4"/>
      <c r="G33" s="26"/>
      <c r="H33" s="4"/>
      <c r="I33" s="4"/>
    </row>
    <row r="34" spans="1:9" x14ac:dyDescent="0.25">
      <c r="A34" s="24">
        <v>211</v>
      </c>
      <c r="B34" s="7" t="s">
        <v>186</v>
      </c>
      <c r="C34" s="7" t="s">
        <v>4</v>
      </c>
      <c r="D34" s="4"/>
      <c r="E34" s="4"/>
      <c r="F34" s="4"/>
      <c r="G34" s="26"/>
      <c r="H34" s="4"/>
      <c r="I34" s="4"/>
    </row>
    <row r="35" spans="1:9" x14ac:dyDescent="0.25">
      <c r="A35" s="24">
        <v>213</v>
      </c>
      <c r="B35" s="7" t="s">
        <v>187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214</v>
      </c>
      <c r="B36" s="7" t="s">
        <v>188</v>
      </c>
      <c r="C36" s="7" t="s">
        <v>4</v>
      </c>
      <c r="D36" s="4"/>
      <c r="E36" s="4"/>
      <c r="F36" s="4"/>
      <c r="G36" s="26"/>
      <c r="H36" s="4"/>
      <c r="I36" s="4"/>
    </row>
    <row r="37" spans="1:9" x14ac:dyDescent="0.25">
      <c r="A37" s="24">
        <v>216</v>
      </c>
      <c r="B37" s="7" t="s">
        <v>189</v>
      </c>
      <c r="C37" s="7" t="s">
        <v>4</v>
      </c>
      <c r="D37" s="4"/>
      <c r="E37" s="4"/>
      <c r="F37" s="4"/>
      <c r="G37" s="26"/>
      <c r="H37" s="4"/>
      <c r="I37" s="4"/>
    </row>
    <row r="38" spans="1:9" x14ac:dyDescent="0.25">
      <c r="A38" s="24">
        <v>217</v>
      </c>
      <c r="B38" s="7" t="s">
        <v>190</v>
      </c>
      <c r="C38" s="7" t="s">
        <v>4</v>
      </c>
      <c r="D38" s="4"/>
      <c r="E38" s="4"/>
      <c r="F38" s="4"/>
      <c r="G38" s="26"/>
      <c r="H38" s="4"/>
      <c r="I38" s="4"/>
    </row>
    <row r="39" spans="1:9" x14ac:dyDescent="0.25">
      <c r="A39" s="24">
        <v>252</v>
      </c>
      <c r="B39" s="7" t="s">
        <v>191</v>
      </c>
      <c r="C39" s="7" t="s">
        <v>10</v>
      </c>
      <c r="D39" s="4"/>
      <c r="E39" s="4"/>
      <c r="F39" s="4"/>
      <c r="G39" s="26"/>
      <c r="H39" s="4"/>
      <c r="I39" s="4"/>
    </row>
    <row r="40" spans="1:9" x14ac:dyDescent="0.25">
      <c r="A40" s="24">
        <v>253</v>
      </c>
      <c r="B40" s="7" t="s">
        <v>192</v>
      </c>
      <c r="C40" s="7" t="s">
        <v>10</v>
      </c>
      <c r="D40" s="4"/>
      <c r="E40" s="4"/>
      <c r="F40" s="4"/>
      <c r="G40" s="26"/>
      <c r="H40" s="4"/>
      <c r="I40" s="4"/>
    </row>
    <row r="41" spans="1:9" x14ac:dyDescent="0.25">
      <c r="A41" s="24">
        <v>254</v>
      </c>
      <c r="B41" s="7" t="s">
        <v>193</v>
      </c>
      <c r="C41" s="7" t="s">
        <v>10</v>
      </c>
      <c r="D41" s="4"/>
      <c r="E41" s="4"/>
      <c r="F41" s="4"/>
      <c r="G41" s="26"/>
      <c r="H41" s="4"/>
      <c r="I41" s="4"/>
    </row>
    <row r="42" spans="1:9" x14ac:dyDescent="0.25">
      <c r="A42" s="24">
        <v>256</v>
      </c>
      <c r="B42" s="7" t="s">
        <v>194</v>
      </c>
      <c r="C42" s="7" t="s">
        <v>10</v>
      </c>
      <c r="D42" s="4"/>
      <c r="E42" s="4"/>
      <c r="F42" s="4"/>
      <c r="G42" s="26"/>
      <c r="H42" s="4"/>
      <c r="I42" s="4"/>
    </row>
    <row r="43" spans="1:9" x14ac:dyDescent="0.25">
      <c r="A43" s="24">
        <v>271</v>
      </c>
      <c r="B43" s="7" t="s">
        <v>195</v>
      </c>
      <c r="C43" s="7" t="s">
        <v>8</v>
      </c>
      <c r="D43" s="4"/>
      <c r="E43" s="4"/>
      <c r="F43" s="4"/>
      <c r="G43" s="26"/>
      <c r="H43" s="4"/>
      <c r="I43" s="4"/>
    </row>
    <row r="44" spans="1:9" x14ac:dyDescent="0.25">
      <c r="A44" s="24">
        <v>272</v>
      </c>
      <c r="B44" s="7" t="s">
        <v>196</v>
      </c>
      <c r="C44" s="7" t="s">
        <v>8</v>
      </c>
      <c r="D44" s="4"/>
      <c r="E44" s="4"/>
      <c r="F44" s="4"/>
      <c r="G44" s="26"/>
      <c r="H44" s="4"/>
      <c r="I44" s="4"/>
    </row>
    <row r="45" spans="1:9" x14ac:dyDescent="0.25">
      <c r="A45" s="24">
        <v>303</v>
      </c>
      <c r="B45" s="7" t="s">
        <v>197</v>
      </c>
      <c r="C45" s="7" t="s">
        <v>4</v>
      </c>
      <c r="D45" s="4"/>
      <c r="E45" s="4"/>
      <c r="F45" s="4"/>
      <c r="G45" s="26"/>
      <c r="H45" s="4"/>
      <c r="I45" s="4"/>
    </row>
    <row r="46" spans="1:9" x14ac:dyDescent="0.25">
      <c r="A46" s="24">
        <v>304</v>
      </c>
      <c r="B46" s="7" t="s">
        <v>198</v>
      </c>
      <c r="C46" s="7" t="s">
        <v>4</v>
      </c>
      <c r="D46" s="4"/>
      <c r="E46" s="4"/>
      <c r="F46" s="4"/>
      <c r="G46" s="26"/>
      <c r="H46" s="4"/>
      <c r="I46" s="4"/>
    </row>
    <row r="47" spans="1:9" x14ac:dyDescent="0.25">
      <c r="A47" s="24">
        <v>307</v>
      </c>
      <c r="B47" s="7" t="s">
        <v>199</v>
      </c>
      <c r="C47" s="7" t="s">
        <v>4</v>
      </c>
      <c r="D47" s="4"/>
      <c r="E47" s="4"/>
      <c r="F47" s="4"/>
      <c r="G47" s="26"/>
      <c r="H47" s="4"/>
      <c r="I47" s="4"/>
    </row>
    <row r="48" spans="1:9" x14ac:dyDescent="0.25">
      <c r="A48" s="24">
        <v>308</v>
      </c>
      <c r="B48" s="7" t="s">
        <v>200</v>
      </c>
      <c r="C48" s="7" t="s">
        <v>4</v>
      </c>
      <c r="D48" s="4"/>
      <c r="E48" s="4"/>
      <c r="F48" s="4"/>
      <c r="G48" s="26"/>
      <c r="H48" s="4"/>
      <c r="I48" s="4"/>
    </row>
    <row r="49" spans="1:9" x14ac:dyDescent="0.25">
      <c r="A49" s="24">
        <v>310</v>
      </c>
      <c r="B49" s="7" t="s">
        <v>201</v>
      </c>
      <c r="C49" s="7" t="s">
        <v>4</v>
      </c>
      <c r="D49" s="4"/>
      <c r="E49" s="4"/>
      <c r="F49" s="4"/>
      <c r="G49" s="26"/>
      <c r="H49" s="4"/>
      <c r="I49" s="4"/>
    </row>
    <row r="50" spans="1:9" x14ac:dyDescent="0.25">
      <c r="A50" s="24">
        <v>311</v>
      </c>
      <c r="B50" s="7" t="s">
        <v>202</v>
      </c>
      <c r="C50" s="7" t="s">
        <v>4</v>
      </c>
      <c r="D50" s="4"/>
      <c r="E50" s="4"/>
      <c r="F50" s="4"/>
      <c r="G50" s="26"/>
      <c r="H50" s="4"/>
      <c r="I50" s="4"/>
    </row>
    <row r="51" spans="1:9" x14ac:dyDescent="0.25">
      <c r="A51" s="24">
        <v>352</v>
      </c>
      <c r="B51" s="7" t="s">
        <v>203</v>
      </c>
      <c r="C51" s="7" t="s">
        <v>10</v>
      </c>
      <c r="D51" s="4"/>
      <c r="E51" s="4"/>
      <c r="F51" s="4"/>
      <c r="G51" s="26"/>
      <c r="H51" s="4"/>
      <c r="I51" s="4"/>
    </row>
    <row r="52" spans="1:9" x14ac:dyDescent="0.25">
      <c r="A52" s="24">
        <v>353</v>
      </c>
      <c r="B52" s="7" t="s">
        <v>204</v>
      </c>
      <c r="C52" s="7" t="s">
        <v>10</v>
      </c>
      <c r="D52" s="4"/>
      <c r="E52" s="4"/>
      <c r="F52" s="4"/>
      <c r="G52" s="26"/>
      <c r="H52" s="4"/>
      <c r="I52" s="4"/>
    </row>
    <row r="53" spans="1:9" x14ac:dyDescent="0.25">
      <c r="A53" s="24">
        <v>371</v>
      </c>
      <c r="B53" s="7" t="s">
        <v>205</v>
      </c>
      <c r="C53" s="7" t="s">
        <v>8</v>
      </c>
      <c r="D53" s="4"/>
      <c r="E53" s="4"/>
      <c r="F53" s="4"/>
      <c r="G53" s="26"/>
      <c r="H53" s="4"/>
      <c r="I53" s="4"/>
    </row>
    <row r="54" spans="1:9" x14ac:dyDescent="0.25">
      <c r="A54" s="24">
        <v>402</v>
      </c>
      <c r="B54" s="7" t="s">
        <v>206</v>
      </c>
      <c r="C54" s="7" t="s">
        <v>4</v>
      </c>
      <c r="D54" s="4"/>
      <c r="E54" s="4"/>
      <c r="F54" s="4"/>
      <c r="G54" s="26"/>
      <c r="H54" s="4"/>
      <c r="I54" s="4"/>
    </row>
    <row r="55" spans="1:9" x14ac:dyDescent="0.25">
      <c r="A55" s="24">
        <v>403</v>
      </c>
      <c r="B55" s="7" t="s">
        <v>207</v>
      </c>
      <c r="C55" s="7" t="s">
        <v>4</v>
      </c>
      <c r="D55" s="4"/>
      <c r="E55" s="4"/>
      <c r="F55" s="4"/>
      <c r="G55" s="26"/>
      <c r="H55" s="4"/>
      <c r="I55" s="4"/>
    </row>
    <row r="56" spans="1:9" x14ac:dyDescent="0.25">
      <c r="A56" s="24">
        <v>404</v>
      </c>
      <c r="B56" s="7" t="s">
        <v>208</v>
      </c>
      <c r="C56" s="7" t="s">
        <v>4</v>
      </c>
      <c r="D56" s="4"/>
      <c r="E56" s="4"/>
      <c r="F56" s="4"/>
      <c r="G56" s="26"/>
      <c r="H56" s="4"/>
      <c r="I56" s="4"/>
    </row>
    <row r="57" spans="1:9" x14ac:dyDescent="0.25">
      <c r="A57" s="24">
        <v>405</v>
      </c>
      <c r="B57" s="7" t="s">
        <v>209</v>
      </c>
      <c r="C57" s="7" t="s">
        <v>4</v>
      </c>
      <c r="D57" s="4"/>
      <c r="E57" s="4"/>
      <c r="F57" s="4"/>
      <c r="G57" s="26"/>
      <c r="H57" s="4"/>
      <c r="I57" s="4"/>
    </row>
    <row r="58" spans="1:9" x14ac:dyDescent="0.25">
      <c r="A58" s="24">
        <v>406</v>
      </c>
      <c r="B58" s="7" t="s">
        <v>210</v>
      </c>
      <c r="C58" s="7" t="s">
        <v>4</v>
      </c>
      <c r="D58" s="4"/>
      <c r="E58" s="4"/>
      <c r="F58" s="4"/>
      <c r="G58" s="26"/>
      <c r="H58" s="4"/>
      <c r="I58" s="4"/>
    </row>
    <row r="59" spans="1:9" x14ac:dyDescent="0.25">
      <c r="A59" s="24">
        <v>407</v>
      </c>
      <c r="B59" s="7" t="s">
        <v>211</v>
      </c>
      <c r="C59" s="7" t="s">
        <v>4</v>
      </c>
      <c r="D59" s="4"/>
      <c r="E59" s="4"/>
      <c r="F59" s="4"/>
      <c r="G59" s="26"/>
      <c r="H59" s="4"/>
      <c r="I59" s="4"/>
    </row>
    <row r="60" spans="1:9" x14ac:dyDescent="0.25">
      <c r="A60" s="24">
        <v>408</v>
      </c>
      <c r="B60" s="7" t="s">
        <v>212</v>
      </c>
      <c r="C60" s="7" t="s">
        <v>4</v>
      </c>
      <c r="D60" s="4"/>
      <c r="E60" s="4"/>
      <c r="F60" s="4"/>
      <c r="G60" s="26"/>
      <c r="H60" s="4"/>
      <c r="I60" s="4"/>
    </row>
    <row r="61" spans="1:9" x14ac:dyDescent="0.25">
      <c r="A61" s="24">
        <v>410</v>
      </c>
      <c r="B61" s="7" t="s">
        <v>213</v>
      </c>
      <c r="C61" s="7" t="s">
        <v>4</v>
      </c>
      <c r="D61" s="4"/>
      <c r="E61" s="4"/>
      <c r="F61" s="4"/>
      <c r="G61" s="26"/>
      <c r="H61" s="4"/>
      <c r="I61" s="4"/>
    </row>
    <row r="62" spans="1:9" x14ac:dyDescent="0.25">
      <c r="A62" s="24">
        <v>451</v>
      </c>
      <c r="B62" s="7" t="s">
        <v>214</v>
      </c>
      <c r="C62" s="7" t="s">
        <v>10</v>
      </c>
      <c r="D62" s="4"/>
      <c r="E62" s="4"/>
      <c r="F62" s="4"/>
      <c r="G62" s="26"/>
      <c r="H62" s="4"/>
      <c r="I62" s="4"/>
    </row>
    <row r="63" spans="1:9" x14ac:dyDescent="0.25">
      <c r="A63" s="24">
        <v>452</v>
      </c>
      <c r="B63" s="7" t="s">
        <v>215</v>
      </c>
      <c r="C63" s="7" t="s">
        <v>8</v>
      </c>
      <c r="D63" s="4"/>
      <c r="E63" s="4"/>
      <c r="F63" s="4"/>
      <c r="G63" s="26"/>
      <c r="H63" s="4"/>
      <c r="I63" s="4"/>
    </row>
    <row r="64" spans="1:9" x14ac:dyDescent="0.25">
      <c r="A64" s="24">
        <v>472</v>
      </c>
      <c r="B64" s="7" t="s">
        <v>216</v>
      </c>
      <c r="C64" s="7" t="s">
        <v>8</v>
      </c>
      <c r="D64" s="4"/>
      <c r="E64" s="4"/>
      <c r="F64" s="4"/>
      <c r="G64" s="26"/>
      <c r="H64" s="4"/>
      <c r="I64" s="4"/>
    </row>
    <row r="65" spans="1:9" x14ac:dyDescent="0.25">
      <c r="A65" s="24">
        <v>473</v>
      </c>
      <c r="B65" s="7" t="s">
        <v>217</v>
      </c>
      <c r="C65" s="7" t="s">
        <v>8</v>
      </c>
      <c r="D65" s="4"/>
      <c r="E65" s="4"/>
      <c r="F65" s="4"/>
      <c r="G65" s="26"/>
      <c r="H65" s="4"/>
      <c r="I65" s="4"/>
    </row>
    <row r="66" spans="1:9" x14ac:dyDescent="0.25">
      <c r="A66" s="24">
        <v>501</v>
      </c>
      <c r="B66" s="7" t="s">
        <v>218</v>
      </c>
      <c r="C66" s="7" t="s">
        <v>4</v>
      </c>
      <c r="D66" s="4"/>
      <c r="E66" s="4"/>
      <c r="F66" s="4"/>
      <c r="G66" s="26"/>
      <c r="H66" s="4"/>
      <c r="I66" s="4"/>
    </row>
    <row r="67" spans="1:9" x14ac:dyDescent="0.25">
      <c r="A67" s="24">
        <v>601</v>
      </c>
      <c r="B67" s="7" t="s">
        <v>219</v>
      </c>
      <c r="C67" s="7" t="s">
        <v>4</v>
      </c>
      <c r="D67" s="4"/>
      <c r="E67" s="4"/>
      <c r="F67" s="4"/>
      <c r="G67" s="26"/>
      <c r="H67" s="4"/>
      <c r="I67" s="4"/>
    </row>
    <row r="68" spans="1:9" x14ac:dyDescent="0.25">
      <c r="A68" s="24">
        <v>701</v>
      </c>
      <c r="B68" s="7" t="s">
        <v>220</v>
      </c>
      <c r="C68" s="7" t="s">
        <v>4</v>
      </c>
      <c r="D68" s="4"/>
      <c r="E68" s="4"/>
      <c r="F68" s="4"/>
      <c r="G68" s="26"/>
      <c r="H68" s="4"/>
      <c r="I68" s="4"/>
    </row>
    <row r="69" spans="1:9" x14ac:dyDescent="0.25">
      <c r="A69" s="24">
        <v>772</v>
      </c>
      <c r="B69" s="7" t="s">
        <v>221</v>
      </c>
      <c r="C69" s="7" t="s">
        <v>8</v>
      </c>
      <c r="D69" s="4"/>
      <c r="E69" s="4"/>
      <c r="F69" s="4"/>
      <c r="G69" s="26"/>
      <c r="H69" s="4"/>
      <c r="I69" s="4"/>
    </row>
    <row r="70" spans="1:9" x14ac:dyDescent="0.25">
      <c r="A70" s="24">
        <v>801</v>
      </c>
      <c r="B70" s="7" t="s">
        <v>222</v>
      </c>
      <c r="C70" s="7" t="s">
        <v>4</v>
      </c>
      <c r="D70" s="4"/>
      <c r="E70" s="4"/>
      <c r="F70" s="4"/>
      <c r="G70" s="26"/>
      <c r="H70" s="4"/>
      <c r="I70" s="4"/>
    </row>
    <row r="71" spans="1:9" x14ac:dyDescent="0.25">
      <c r="A71" s="24">
        <v>803</v>
      </c>
      <c r="B71" s="7" t="s">
        <v>223</v>
      </c>
      <c r="C71" s="7" t="s">
        <v>4</v>
      </c>
      <c r="D71" s="4"/>
      <c r="E71" s="4"/>
      <c r="F71" s="4"/>
      <c r="G71" s="26"/>
      <c r="H71" s="4"/>
      <c r="I71" s="4"/>
    </row>
    <row r="72" spans="1:9" x14ac:dyDescent="0.25">
      <c r="A72" s="24">
        <v>805</v>
      </c>
      <c r="B72" s="7" t="s">
        <v>224</v>
      </c>
      <c r="C72" s="7" t="s">
        <v>4</v>
      </c>
      <c r="D72" s="4"/>
      <c r="E72" s="4"/>
      <c r="F72" s="4"/>
      <c r="G72" s="26"/>
      <c r="H72" s="4"/>
      <c r="I72" s="4"/>
    </row>
    <row r="73" spans="1:9" x14ac:dyDescent="0.25">
      <c r="A73" s="24">
        <v>808</v>
      </c>
      <c r="B73" s="7" t="s">
        <v>225</v>
      </c>
      <c r="C73" s="7" t="s">
        <v>4</v>
      </c>
      <c r="D73" s="4"/>
      <c r="E73" s="4"/>
      <c r="F73" s="4"/>
      <c r="G73" s="26"/>
      <c r="H73" s="4"/>
      <c r="I73" s="4"/>
    </row>
    <row r="74" spans="1:9" x14ac:dyDescent="0.25">
      <c r="A74" s="24">
        <v>809</v>
      </c>
      <c r="B74" s="7" t="s">
        <v>226</v>
      </c>
      <c r="C74" s="7" t="s">
        <v>4</v>
      </c>
      <c r="D74" s="4"/>
      <c r="E74" s="4"/>
      <c r="F74" s="4"/>
      <c r="G74" s="26"/>
      <c r="H74" s="4"/>
      <c r="I74" s="4"/>
    </row>
    <row r="75" spans="1:9" x14ac:dyDescent="0.25">
      <c r="A75" s="24">
        <v>810</v>
      </c>
      <c r="B75" s="7" t="s">
        <v>227</v>
      </c>
      <c r="C75" s="7" t="s">
        <v>4</v>
      </c>
      <c r="D75" s="4"/>
      <c r="E75" s="4"/>
      <c r="F75" s="4"/>
      <c r="G75" s="26"/>
      <c r="H75" s="4"/>
      <c r="I75" s="4"/>
    </row>
    <row r="76" spans="1:9" x14ac:dyDescent="0.25">
      <c r="A76" s="24">
        <v>811</v>
      </c>
      <c r="B76" s="7" t="s">
        <v>228</v>
      </c>
      <c r="C76" s="7" t="s">
        <v>4</v>
      </c>
      <c r="D76" s="4"/>
      <c r="E76" s="4"/>
      <c r="F76" s="4"/>
      <c r="G76" s="26"/>
      <c r="H76" s="4"/>
      <c r="I76" s="4"/>
    </row>
    <row r="77" spans="1:9" x14ac:dyDescent="0.25">
      <c r="A77" s="24">
        <v>813</v>
      </c>
      <c r="B77" s="7" t="s">
        <v>229</v>
      </c>
      <c r="C77" s="7" t="s">
        <v>4</v>
      </c>
      <c r="D77" s="4"/>
      <c r="E77" s="4"/>
      <c r="F77" s="4"/>
      <c r="G77" s="26"/>
      <c r="H77" s="4"/>
      <c r="I77" s="4"/>
    </row>
    <row r="78" spans="1:9" x14ac:dyDescent="0.25">
      <c r="A78" s="24">
        <v>814</v>
      </c>
      <c r="B78" s="7" t="s">
        <v>230</v>
      </c>
      <c r="C78" s="7" t="s">
        <v>4</v>
      </c>
      <c r="D78" s="4"/>
      <c r="E78" s="4"/>
      <c r="F78" s="4"/>
      <c r="G78" s="26"/>
      <c r="H78" s="4"/>
      <c r="I78" s="4"/>
    </row>
    <row r="79" spans="1:9" x14ac:dyDescent="0.25">
      <c r="A79" s="24">
        <v>852</v>
      </c>
      <c r="B79" s="7" t="s">
        <v>231</v>
      </c>
      <c r="C79" s="7" t="s">
        <v>10</v>
      </c>
      <c r="D79" s="4"/>
      <c r="E79" s="4"/>
      <c r="F79" s="4"/>
      <c r="G79" s="26"/>
      <c r="H79" s="4"/>
      <c r="I79" s="4"/>
    </row>
    <row r="80" spans="1:9" x14ac:dyDescent="0.25">
      <c r="A80" s="24">
        <v>853</v>
      </c>
      <c r="B80" s="7" t="s">
        <v>232</v>
      </c>
      <c r="C80" s="7" t="s">
        <v>10</v>
      </c>
      <c r="D80" s="4"/>
      <c r="E80" s="4"/>
      <c r="F80" s="4"/>
      <c r="G80" s="26"/>
      <c r="H80" s="4"/>
      <c r="I80" s="4"/>
    </row>
    <row r="81" spans="1:9" x14ac:dyDescent="0.25">
      <c r="A81" s="24">
        <v>855</v>
      </c>
      <c r="B81" s="7" t="s">
        <v>233</v>
      </c>
      <c r="C81" s="7" t="s">
        <v>10</v>
      </c>
      <c r="D81" s="4"/>
      <c r="E81" s="4"/>
      <c r="F81" s="4"/>
      <c r="G81" s="26"/>
      <c r="H81" s="4"/>
      <c r="I81" s="4"/>
    </row>
    <row r="82" spans="1:9" x14ac:dyDescent="0.25">
      <c r="A82" s="24">
        <v>872</v>
      </c>
      <c r="B82" s="7" t="s">
        <v>234</v>
      </c>
      <c r="C82" s="7" t="s">
        <v>8</v>
      </c>
      <c r="D82" s="4"/>
      <c r="E82" s="4"/>
      <c r="F82" s="4"/>
      <c r="G82" s="26"/>
      <c r="H82" s="4"/>
      <c r="I82" s="4"/>
    </row>
    <row r="83" spans="1:9" x14ac:dyDescent="0.25">
      <c r="A83" s="24">
        <v>903</v>
      </c>
      <c r="B83" s="7" t="s">
        <v>235</v>
      </c>
      <c r="C83" s="7" t="s">
        <v>1431</v>
      </c>
      <c r="D83" s="4"/>
      <c r="E83" s="4"/>
      <c r="F83" s="4"/>
      <c r="G83" s="26"/>
      <c r="H83" s="4"/>
      <c r="I83" s="4"/>
    </row>
    <row r="84" spans="1:9" x14ac:dyDescent="0.25">
      <c r="A84" s="24">
        <v>905</v>
      </c>
      <c r="B84" s="7" t="s">
        <v>236</v>
      </c>
      <c r="C84" s="7" t="s">
        <v>4</v>
      </c>
      <c r="D84" s="4"/>
      <c r="E84" s="4"/>
      <c r="F84" s="4"/>
      <c r="G84" s="26"/>
      <c r="H84" s="4"/>
      <c r="I84" s="4"/>
    </row>
    <row r="85" spans="1:9" x14ac:dyDescent="0.25">
      <c r="A85" s="24">
        <v>907</v>
      </c>
      <c r="B85" s="7" t="s">
        <v>237</v>
      </c>
      <c r="C85" s="7" t="s">
        <v>4</v>
      </c>
      <c r="D85" s="4"/>
      <c r="E85" s="4"/>
      <c r="F85" s="4"/>
      <c r="G85" s="26"/>
      <c r="H85" s="4"/>
      <c r="I85" s="4"/>
    </row>
    <row r="86" spans="1:9" x14ac:dyDescent="0.25">
      <c r="A86" s="24">
        <v>908</v>
      </c>
      <c r="B86" s="7" t="s">
        <v>238</v>
      </c>
      <c r="C86" s="7" t="s">
        <v>4</v>
      </c>
      <c r="D86" s="4"/>
      <c r="E86" s="4"/>
      <c r="F86" s="4"/>
      <c r="G86" s="26"/>
      <c r="H86" s="4"/>
      <c r="I86" s="4"/>
    </row>
    <row r="87" spans="1:9" x14ac:dyDescent="0.25">
      <c r="A87" s="24">
        <v>909</v>
      </c>
      <c r="B87" s="7" t="s">
        <v>239</v>
      </c>
      <c r="C87" s="7" t="s">
        <v>4</v>
      </c>
      <c r="D87" s="4"/>
      <c r="E87" s="4"/>
      <c r="F87" s="4"/>
      <c r="G87" s="26"/>
      <c r="H87" s="4"/>
      <c r="I87" s="4"/>
    </row>
    <row r="88" spans="1:9" x14ac:dyDescent="0.25">
      <c r="A88" s="24">
        <v>910</v>
      </c>
      <c r="B88" s="7" t="s">
        <v>240</v>
      </c>
      <c r="C88" s="7" t="s">
        <v>4</v>
      </c>
      <c r="D88" s="4"/>
      <c r="E88" s="4"/>
      <c r="F88" s="4"/>
      <c r="G88" s="26"/>
      <c r="H88" s="4"/>
      <c r="I88" s="4"/>
    </row>
    <row r="89" spans="1:9" x14ac:dyDescent="0.25">
      <c r="A89" s="24">
        <v>911</v>
      </c>
      <c r="B89" s="7" t="s">
        <v>241</v>
      </c>
      <c r="C89" s="7" t="s">
        <v>4</v>
      </c>
      <c r="D89" s="4"/>
      <c r="E89" s="4"/>
      <c r="F89" s="4"/>
      <c r="G89" s="26"/>
      <c r="H89" s="4"/>
      <c r="I89" s="4"/>
    </row>
    <row r="90" spans="1:9" x14ac:dyDescent="0.25">
      <c r="A90" s="24">
        <v>912</v>
      </c>
      <c r="B90" s="7" t="s">
        <v>242</v>
      </c>
      <c r="C90" s="7" t="s">
        <v>4</v>
      </c>
      <c r="D90" s="4"/>
      <c r="E90" s="4"/>
      <c r="F90" s="4"/>
      <c r="G90" s="26"/>
      <c r="H90" s="4"/>
      <c r="I90" s="4"/>
    </row>
    <row r="91" spans="1:9" x14ac:dyDescent="0.25">
      <c r="A91" s="24">
        <v>915</v>
      </c>
      <c r="B91" s="7" t="s">
        <v>243</v>
      </c>
      <c r="C91" s="7" t="s">
        <v>4</v>
      </c>
      <c r="D91" s="4"/>
      <c r="E91" s="4"/>
      <c r="F91" s="4"/>
      <c r="G91" s="26"/>
      <c r="H91" s="4"/>
      <c r="I91" s="4"/>
    </row>
    <row r="92" spans="1:9" x14ac:dyDescent="0.25">
      <c r="A92" s="24">
        <v>916</v>
      </c>
      <c r="B92" s="7" t="s">
        <v>244</v>
      </c>
      <c r="C92" s="7" t="s">
        <v>4</v>
      </c>
      <c r="D92" s="4"/>
      <c r="E92" s="4"/>
      <c r="F92" s="4"/>
      <c r="G92" s="26"/>
      <c r="H92" s="4"/>
      <c r="I92" s="4"/>
    </row>
    <row r="93" spans="1:9" x14ac:dyDescent="0.25">
      <c r="A93" s="24">
        <v>921</v>
      </c>
      <c r="B93" s="7" t="s">
        <v>245</v>
      </c>
      <c r="C93" s="7" t="s">
        <v>4</v>
      </c>
      <c r="D93" s="4"/>
      <c r="E93" s="4"/>
      <c r="F93" s="4"/>
      <c r="G93" s="26"/>
      <c r="H93" s="4"/>
      <c r="I93" s="4"/>
    </row>
    <row r="94" spans="1:9" x14ac:dyDescent="0.25">
      <c r="A94" s="24">
        <v>922</v>
      </c>
      <c r="B94" s="7" t="s">
        <v>246</v>
      </c>
      <c r="C94" s="7" t="s">
        <v>1430</v>
      </c>
      <c r="D94" s="4"/>
      <c r="E94" s="4"/>
      <c r="F94" s="4"/>
      <c r="G94" s="26"/>
      <c r="H94" s="4"/>
      <c r="I94" s="4"/>
    </row>
    <row r="95" spans="1:9" x14ac:dyDescent="0.25">
      <c r="A95" s="24">
        <v>923</v>
      </c>
      <c r="B95" s="7" t="s">
        <v>247</v>
      </c>
      <c r="C95" s="7" t="s">
        <v>4</v>
      </c>
      <c r="D95" s="4"/>
      <c r="E95" s="4"/>
      <c r="F95" s="4"/>
      <c r="G95" s="26"/>
      <c r="H95" s="4"/>
      <c r="I95" s="4"/>
    </row>
    <row r="96" spans="1:9" x14ac:dyDescent="0.25">
      <c r="A96" s="24">
        <v>925</v>
      </c>
      <c r="B96" s="7" t="s">
        <v>248</v>
      </c>
      <c r="C96" s="7" t="s">
        <v>4</v>
      </c>
      <c r="D96" s="4"/>
      <c r="E96" s="4"/>
      <c r="F96" s="4"/>
      <c r="G96" s="26"/>
      <c r="H96" s="4"/>
      <c r="I96" s="4"/>
    </row>
    <row r="97" spans="1:9" x14ac:dyDescent="0.25">
      <c r="A97" s="24">
        <v>953</v>
      </c>
      <c r="B97" s="7" t="s">
        <v>249</v>
      </c>
      <c r="C97" s="7" t="s">
        <v>10</v>
      </c>
      <c r="D97" s="4"/>
      <c r="E97" s="4"/>
      <c r="F97" s="4"/>
      <c r="G97" s="26"/>
      <c r="H97" s="4"/>
      <c r="I97" s="4"/>
    </row>
    <row r="98" spans="1:9" x14ac:dyDescent="0.25">
      <c r="A98" s="24">
        <v>954</v>
      </c>
      <c r="B98" s="7" t="s">
        <v>250</v>
      </c>
      <c r="C98" s="7" t="s">
        <v>10</v>
      </c>
      <c r="D98" s="4"/>
      <c r="E98" s="4"/>
      <c r="F98" s="4"/>
      <c r="G98" s="26"/>
      <c r="H98" s="4"/>
      <c r="I98" s="4"/>
    </row>
    <row r="99" spans="1:9" x14ac:dyDescent="0.25">
      <c r="A99" s="24">
        <v>957</v>
      </c>
      <c r="B99" s="7" t="s">
        <v>251</v>
      </c>
      <c r="C99" s="7" t="s">
        <v>10</v>
      </c>
      <c r="D99" s="4"/>
      <c r="E99" s="4"/>
      <c r="F99" s="4"/>
      <c r="G99" s="26"/>
      <c r="H99" s="4"/>
      <c r="I99" s="4"/>
    </row>
    <row r="100" spans="1:9" x14ac:dyDescent="0.25">
      <c r="A100" s="24">
        <v>971</v>
      </c>
      <c r="B100" s="7" t="s">
        <v>252</v>
      </c>
      <c r="C100" s="7" t="s">
        <v>8</v>
      </c>
      <c r="D100" s="4"/>
      <c r="E100" s="4"/>
      <c r="F100" s="4"/>
      <c r="G100" s="26"/>
      <c r="H100" s="4"/>
      <c r="I100" s="4"/>
    </row>
    <row r="101" spans="1:9" x14ac:dyDescent="0.25">
      <c r="A101" s="24">
        <v>972</v>
      </c>
      <c r="B101" s="7" t="s">
        <v>253</v>
      </c>
      <c r="C101" s="7" t="s">
        <v>8</v>
      </c>
      <c r="D101" s="4"/>
      <c r="E101" s="4"/>
      <c r="F101" s="4"/>
      <c r="G101" s="26"/>
      <c r="H101" s="4"/>
      <c r="I101" s="4"/>
    </row>
    <row r="102" spans="1:9" x14ac:dyDescent="0.25">
      <c r="A102" s="24">
        <v>973</v>
      </c>
      <c r="B102" s="7" t="s">
        <v>254</v>
      </c>
      <c r="C102" s="7" t="s">
        <v>8</v>
      </c>
      <c r="D102" s="4"/>
      <c r="E102" s="4"/>
      <c r="F102" s="4"/>
      <c r="G102" s="26"/>
      <c r="H102" s="4"/>
      <c r="I102" s="4"/>
    </row>
    <row r="103" spans="1:9" x14ac:dyDescent="0.25">
      <c r="A103" s="24">
        <v>975</v>
      </c>
      <c r="B103" s="7" t="s">
        <v>255</v>
      </c>
      <c r="C103" s="7" t="s">
        <v>8</v>
      </c>
      <c r="D103" s="4"/>
      <c r="E103" s="4"/>
      <c r="F103" s="4"/>
      <c r="G103" s="26"/>
      <c r="H103" s="4"/>
      <c r="I103" s="4"/>
    </row>
    <row r="104" spans="1:9" x14ac:dyDescent="0.25">
      <c r="A104" s="24">
        <v>1001</v>
      </c>
      <c r="B104" s="7" t="s">
        <v>256</v>
      </c>
      <c r="C104" s="7" t="s">
        <v>4</v>
      </c>
      <c r="D104" s="4"/>
      <c r="E104" s="4"/>
      <c r="F104" s="4"/>
      <c r="G104" s="26"/>
      <c r="H104" s="4"/>
      <c r="I104" s="4"/>
    </row>
    <row r="105" spans="1:9" x14ac:dyDescent="0.25">
      <c r="A105" s="24">
        <v>1002</v>
      </c>
      <c r="B105" s="7" t="s">
        <v>257</v>
      </c>
      <c r="C105" s="7" t="s">
        <v>4</v>
      </c>
      <c r="D105" s="4"/>
      <c r="E105" s="4"/>
      <c r="F105" s="4"/>
      <c r="G105" s="26"/>
      <c r="H105" s="4"/>
      <c r="I105" s="4"/>
    </row>
    <row r="106" spans="1:9" x14ac:dyDescent="0.25">
      <c r="A106" s="24">
        <v>1104</v>
      </c>
      <c r="B106" s="7" t="s">
        <v>258</v>
      </c>
      <c r="C106" s="7" t="s">
        <v>4</v>
      </c>
      <c r="D106" s="4"/>
      <c r="E106" s="4"/>
      <c r="F106" s="4"/>
      <c r="G106" s="26"/>
      <c r="H106" s="4"/>
      <c r="I106" s="4"/>
    </row>
    <row r="107" spans="1:9" x14ac:dyDescent="0.25">
      <c r="A107" s="24">
        <v>1105</v>
      </c>
      <c r="B107" s="7" t="s">
        <v>259</v>
      </c>
      <c r="C107" s="7" t="s">
        <v>4</v>
      </c>
      <c r="D107" s="4"/>
      <c r="E107" s="4"/>
      <c r="F107" s="4"/>
      <c r="G107" s="26"/>
      <c r="H107" s="4"/>
      <c r="I107" s="4"/>
    </row>
    <row r="108" spans="1:9" x14ac:dyDescent="0.25">
      <c r="A108" s="24">
        <v>1106</v>
      </c>
      <c r="B108" s="7" t="s">
        <v>260</v>
      </c>
      <c r="C108" s="7" t="s">
        <v>4</v>
      </c>
      <c r="D108" s="4"/>
      <c r="E108" s="4"/>
      <c r="F108" s="4"/>
      <c r="G108" s="26"/>
      <c r="H108" s="4"/>
      <c r="I108" s="4"/>
    </row>
    <row r="109" spans="1:9" x14ac:dyDescent="0.25">
      <c r="A109" s="24">
        <v>1107</v>
      </c>
      <c r="B109" s="7" t="s">
        <v>261</v>
      </c>
      <c r="C109" s="7" t="s">
        <v>4</v>
      </c>
      <c r="D109" s="4"/>
      <c r="E109" s="4"/>
      <c r="F109" s="4"/>
      <c r="G109" s="26"/>
      <c r="H109" s="4"/>
      <c r="I109" s="4"/>
    </row>
    <row r="110" spans="1:9" x14ac:dyDescent="0.25">
      <c r="A110" s="24">
        <v>1109</v>
      </c>
      <c r="B110" s="7" t="s">
        <v>262</v>
      </c>
      <c r="C110" s="7" t="s">
        <v>4</v>
      </c>
      <c r="D110" s="4"/>
      <c r="E110" s="4"/>
      <c r="F110" s="4"/>
      <c r="G110" s="26"/>
      <c r="H110" s="4"/>
      <c r="I110" s="4"/>
    </row>
    <row r="111" spans="1:9" x14ac:dyDescent="0.25">
      <c r="A111" s="24">
        <v>1110</v>
      </c>
      <c r="B111" s="7" t="s">
        <v>91</v>
      </c>
      <c r="C111" s="7" t="s">
        <v>4</v>
      </c>
      <c r="D111" s="4"/>
      <c r="E111" s="4"/>
      <c r="F111" s="4"/>
      <c r="G111" s="26"/>
      <c r="H111" s="4"/>
      <c r="I111" s="4"/>
    </row>
    <row r="112" spans="1:9" x14ac:dyDescent="0.25">
      <c r="A112" s="24">
        <v>1111</v>
      </c>
      <c r="B112" s="7" t="s">
        <v>263</v>
      </c>
      <c r="C112" s="7" t="s">
        <v>4</v>
      </c>
      <c r="D112" s="4"/>
      <c r="E112" s="4"/>
      <c r="F112" s="4"/>
      <c r="G112" s="26"/>
      <c r="H112" s="4"/>
      <c r="I112" s="4"/>
    </row>
    <row r="113" spans="1:9" x14ac:dyDescent="0.25">
      <c r="A113" s="24">
        <v>1151</v>
      </c>
      <c r="B113" s="7" t="s">
        <v>264</v>
      </c>
      <c r="C113" s="7" t="s">
        <v>10</v>
      </c>
      <c r="D113" s="4"/>
      <c r="E113" s="4"/>
      <c r="F113" s="4"/>
      <c r="G113" s="26"/>
      <c r="H113" s="4"/>
      <c r="I113" s="4"/>
    </row>
    <row r="114" spans="1:9" x14ac:dyDescent="0.25">
      <c r="A114" s="24">
        <v>1171</v>
      </c>
      <c r="B114" s="7" t="s">
        <v>265</v>
      </c>
      <c r="C114" s="7" t="s">
        <v>8</v>
      </c>
      <c r="D114" s="4"/>
      <c r="E114" s="4"/>
      <c r="F114" s="4"/>
      <c r="G114" s="26"/>
      <c r="H114" s="4"/>
      <c r="I114" s="4"/>
    </row>
    <row r="115" spans="1:9" x14ac:dyDescent="0.25">
      <c r="A115" s="24">
        <v>1202</v>
      </c>
      <c r="B115" s="7" t="s">
        <v>266</v>
      </c>
      <c r="C115" s="7" t="s">
        <v>4</v>
      </c>
      <c r="D115" s="4"/>
      <c r="E115" s="4"/>
      <c r="F115" s="4"/>
      <c r="G115" s="26"/>
      <c r="H115" s="4"/>
      <c r="I115" s="4"/>
    </row>
    <row r="116" spans="1:9" x14ac:dyDescent="0.25">
      <c r="A116" s="24">
        <v>1205</v>
      </c>
      <c r="B116" s="7" t="s">
        <v>267</v>
      </c>
      <c r="C116" s="7" t="s">
        <v>4</v>
      </c>
      <c r="D116" s="4"/>
      <c r="E116" s="4"/>
      <c r="F116" s="4"/>
      <c r="G116" s="26"/>
      <c r="H116" s="4"/>
      <c r="I116" s="4"/>
    </row>
    <row r="117" spans="1:9" x14ac:dyDescent="0.25">
      <c r="A117" s="24">
        <v>1206</v>
      </c>
      <c r="B117" s="7" t="s">
        <v>268</v>
      </c>
      <c r="C117" s="7" t="s">
        <v>4</v>
      </c>
      <c r="D117" s="4"/>
      <c r="E117" s="4"/>
      <c r="F117" s="4"/>
      <c r="G117" s="26"/>
      <c r="H117" s="4"/>
      <c r="I117" s="4"/>
    </row>
    <row r="118" spans="1:9" x14ac:dyDescent="0.25">
      <c r="A118" s="24">
        <v>1207</v>
      </c>
      <c r="B118" s="7" t="s">
        <v>269</v>
      </c>
      <c r="C118" s="7" t="s">
        <v>4</v>
      </c>
      <c r="D118" s="4"/>
      <c r="E118" s="4"/>
      <c r="F118" s="4"/>
      <c r="G118" s="26"/>
      <c r="H118" s="4"/>
      <c r="I118" s="4"/>
    </row>
    <row r="119" spans="1:9" x14ac:dyDescent="0.25">
      <c r="A119" s="24">
        <v>1210</v>
      </c>
      <c r="B119" s="7" t="s">
        <v>270</v>
      </c>
      <c r="C119" s="7" t="s">
        <v>4</v>
      </c>
      <c r="D119" s="4"/>
      <c r="E119" s="4"/>
      <c r="F119" s="4"/>
      <c r="G119" s="26"/>
      <c r="H119" s="4"/>
      <c r="I119" s="4"/>
    </row>
    <row r="120" spans="1:9" x14ac:dyDescent="0.25">
      <c r="A120" s="24">
        <v>1212</v>
      </c>
      <c r="B120" s="7" t="s">
        <v>271</v>
      </c>
      <c r="C120" s="7" t="s">
        <v>4</v>
      </c>
      <c r="D120" s="4"/>
      <c r="E120" s="4"/>
      <c r="F120" s="4"/>
      <c r="G120" s="26"/>
      <c r="H120" s="4"/>
      <c r="I120" s="4"/>
    </row>
    <row r="121" spans="1:9" x14ac:dyDescent="0.25">
      <c r="A121" s="24">
        <v>1215</v>
      </c>
      <c r="B121" s="7" t="s">
        <v>272</v>
      </c>
      <c r="C121" s="7" t="s">
        <v>1430</v>
      </c>
      <c r="D121" s="4"/>
      <c r="E121" s="4"/>
      <c r="F121" s="4"/>
      <c r="G121" s="26"/>
      <c r="H121" s="4"/>
      <c r="I121" s="4"/>
    </row>
    <row r="122" spans="1:9" x14ac:dyDescent="0.25">
      <c r="A122" s="24">
        <v>1216</v>
      </c>
      <c r="B122" s="7" t="s">
        <v>273</v>
      </c>
      <c r="C122" s="7" t="s">
        <v>4</v>
      </c>
      <c r="D122" s="4"/>
      <c r="E122" s="4"/>
      <c r="F122" s="4"/>
      <c r="G122" s="26"/>
      <c r="H122" s="4"/>
      <c r="I122" s="4"/>
    </row>
    <row r="123" spans="1:9" x14ac:dyDescent="0.25">
      <c r="A123" s="24">
        <v>1217</v>
      </c>
      <c r="B123" s="7" t="s">
        <v>274</v>
      </c>
      <c r="C123" s="7" t="s">
        <v>4</v>
      </c>
      <c r="D123" s="4"/>
      <c r="E123" s="4"/>
      <c r="F123" s="4"/>
      <c r="G123" s="26"/>
      <c r="H123" s="4"/>
      <c r="I123" s="4"/>
    </row>
    <row r="124" spans="1:9" x14ac:dyDescent="0.25">
      <c r="A124" s="24">
        <v>1251</v>
      </c>
      <c r="B124" s="7" t="s">
        <v>275</v>
      </c>
      <c r="C124" s="7" t="s">
        <v>10</v>
      </c>
      <c r="D124" s="4"/>
      <c r="E124" s="4"/>
      <c r="F124" s="4"/>
      <c r="G124" s="26"/>
      <c r="H124" s="4"/>
      <c r="I124" s="4"/>
    </row>
    <row r="125" spans="1:9" x14ac:dyDescent="0.25">
      <c r="A125" s="24">
        <v>1253</v>
      </c>
      <c r="B125" s="7" t="s">
        <v>276</v>
      </c>
      <c r="C125" s="7" t="s">
        <v>1429</v>
      </c>
      <c r="D125" s="4"/>
      <c r="E125" s="4"/>
      <c r="F125" s="4"/>
      <c r="G125" s="26"/>
      <c r="H125" s="4"/>
      <c r="I125" s="4"/>
    </row>
    <row r="126" spans="1:9" x14ac:dyDescent="0.25">
      <c r="A126" s="24">
        <v>1255</v>
      </c>
      <c r="B126" s="7" t="s">
        <v>277</v>
      </c>
      <c r="C126" s="7" t="s">
        <v>10</v>
      </c>
      <c r="D126" s="4"/>
      <c r="E126" s="4"/>
      <c r="F126" s="4"/>
      <c r="G126" s="26"/>
      <c r="H126" s="4"/>
      <c r="I126" s="4"/>
    </row>
    <row r="127" spans="1:9" x14ac:dyDescent="0.25">
      <c r="A127" s="24">
        <v>1272</v>
      </c>
      <c r="B127" s="7" t="s">
        <v>278</v>
      </c>
      <c r="C127" s="7" t="s">
        <v>8</v>
      </c>
      <c r="D127" s="4"/>
      <c r="E127" s="4"/>
      <c r="F127" s="4"/>
      <c r="G127" s="26"/>
      <c r="H127" s="4"/>
      <c r="I127" s="4"/>
    </row>
    <row r="128" spans="1:9" x14ac:dyDescent="0.25">
      <c r="A128" s="24">
        <v>1273</v>
      </c>
      <c r="B128" s="7" t="s">
        <v>279</v>
      </c>
      <c r="C128" s="7" t="s">
        <v>8</v>
      </c>
      <c r="D128" s="4"/>
      <c r="E128" s="4"/>
      <c r="F128" s="4"/>
      <c r="G128" s="26"/>
      <c r="H128" s="4"/>
      <c r="I128" s="4"/>
    </row>
    <row r="129" spans="1:9" x14ac:dyDescent="0.25">
      <c r="A129" s="24">
        <v>1274</v>
      </c>
      <c r="B129" s="7" t="s">
        <v>280</v>
      </c>
      <c r="C129" s="7" t="s">
        <v>1431</v>
      </c>
      <c r="D129" s="4"/>
      <c r="E129" s="4"/>
      <c r="F129" s="4"/>
      <c r="G129" s="26"/>
      <c r="H129" s="4"/>
      <c r="I129" s="4"/>
    </row>
    <row r="130" spans="1:9" x14ac:dyDescent="0.25">
      <c r="A130" s="24">
        <v>1302</v>
      </c>
      <c r="B130" s="7" t="s">
        <v>281</v>
      </c>
      <c r="C130" s="7" t="s">
        <v>4</v>
      </c>
      <c r="D130" s="4"/>
      <c r="E130" s="4"/>
      <c r="F130" s="4"/>
      <c r="G130" s="26"/>
      <c r="H130" s="4"/>
      <c r="I130" s="4"/>
    </row>
    <row r="131" spans="1:9" x14ac:dyDescent="0.25">
      <c r="A131" s="24">
        <v>1307</v>
      </c>
      <c r="B131" s="7" t="s">
        <v>282</v>
      </c>
      <c r="C131" s="7" t="s">
        <v>4</v>
      </c>
      <c r="D131" s="4"/>
      <c r="E131" s="4"/>
      <c r="F131" s="4"/>
      <c r="G131" s="26"/>
      <c r="H131" s="4"/>
      <c r="I131" s="4"/>
    </row>
    <row r="132" spans="1:9" x14ac:dyDescent="0.25">
      <c r="A132" s="24">
        <v>1308</v>
      </c>
      <c r="B132" s="7" t="s">
        <v>283</v>
      </c>
      <c r="C132" s="7" t="s">
        <v>4</v>
      </c>
      <c r="D132" s="4"/>
      <c r="E132" s="4"/>
      <c r="F132" s="4"/>
      <c r="G132" s="26"/>
      <c r="H132" s="4"/>
      <c r="I132" s="4"/>
    </row>
    <row r="133" spans="1:9" x14ac:dyDescent="0.25">
      <c r="A133" s="24">
        <v>1310</v>
      </c>
      <c r="B133" s="7" t="s">
        <v>284</v>
      </c>
      <c r="C133" s="7" t="s">
        <v>4</v>
      </c>
      <c r="D133" s="4"/>
      <c r="E133" s="4"/>
      <c r="F133" s="4"/>
      <c r="G133" s="26"/>
      <c r="H133" s="4"/>
      <c r="I133" s="4"/>
    </row>
    <row r="134" spans="1:9" x14ac:dyDescent="0.25">
      <c r="A134" s="24">
        <v>1311</v>
      </c>
      <c r="B134" s="7" t="s">
        <v>285</v>
      </c>
      <c r="C134" s="7" t="s">
        <v>4</v>
      </c>
      <c r="D134" s="4"/>
      <c r="E134" s="4"/>
      <c r="F134" s="4"/>
      <c r="G134" s="26"/>
      <c r="H134" s="4"/>
      <c r="I134" s="4"/>
    </row>
    <row r="135" spans="1:9" x14ac:dyDescent="0.25">
      <c r="A135" s="24">
        <v>1313</v>
      </c>
      <c r="B135" s="7" t="s">
        <v>286</v>
      </c>
      <c r="C135" s="7" t="s">
        <v>4</v>
      </c>
      <c r="D135" s="4"/>
      <c r="E135" s="4"/>
      <c r="F135" s="4"/>
      <c r="G135" s="26"/>
      <c r="H135" s="4"/>
      <c r="I135" s="4"/>
    </row>
    <row r="136" spans="1:9" x14ac:dyDescent="0.25">
      <c r="A136" s="24">
        <v>1351</v>
      </c>
      <c r="B136" s="7" t="s">
        <v>287</v>
      </c>
      <c r="C136" s="7" t="s">
        <v>10</v>
      </c>
      <c r="D136" s="4"/>
      <c r="E136" s="4"/>
      <c r="F136" s="4"/>
      <c r="G136" s="26"/>
      <c r="H136" s="4"/>
      <c r="I136" s="4"/>
    </row>
    <row r="137" spans="1:9" x14ac:dyDescent="0.25">
      <c r="A137" s="24">
        <v>1356</v>
      </c>
      <c r="B137" s="7" t="s">
        <v>288</v>
      </c>
      <c r="C137" s="7" t="s">
        <v>10</v>
      </c>
      <c r="D137" s="4"/>
      <c r="E137" s="4"/>
      <c r="F137" s="4"/>
      <c r="G137" s="26"/>
      <c r="H137" s="4"/>
      <c r="I137" s="4"/>
    </row>
    <row r="138" spans="1:9" x14ac:dyDescent="0.25">
      <c r="A138" s="24">
        <v>1371</v>
      </c>
      <c r="B138" s="7" t="s">
        <v>289</v>
      </c>
      <c r="C138" s="7" t="s">
        <v>8</v>
      </c>
      <c r="D138" s="4"/>
      <c r="E138" s="4"/>
      <c r="F138" s="4"/>
      <c r="G138" s="26"/>
      <c r="H138" s="4"/>
      <c r="I138" s="4"/>
    </row>
    <row r="139" spans="1:9" x14ac:dyDescent="0.25">
      <c r="A139" s="24">
        <v>1403</v>
      </c>
      <c r="B139" s="7" t="s">
        <v>290</v>
      </c>
      <c r="C139" s="7" t="s">
        <v>4</v>
      </c>
      <c r="D139" s="4"/>
      <c r="E139" s="4"/>
      <c r="F139" s="4"/>
      <c r="G139" s="26"/>
      <c r="H139" s="4"/>
      <c r="I139" s="4"/>
    </row>
    <row r="140" spans="1:9" x14ac:dyDescent="0.25">
      <c r="A140" s="24">
        <v>1404</v>
      </c>
      <c r="B140" s="7" t="s">
        <v>291</v>
      </c>
      <c r="C140" s="7" t="s">
        <v>4</v>
      </c>
      <c r="D140" s="4"/>
      <c r="E140" s="4"/>
      <c r="F140" s="4"/>
      <c r="G140" s="26"/>
      <c r="H140" s="4"/>
      <c r="I140" s="4"/>
    </row>
    <row r="141" spans="1:9" x14ac:dyDescent="0.25">
      <c r="A141" s="24">
        <v>1405</v>
      </c>
      <c r="B141" s="7" t="s">
        <v>292</v>
      </c>
      <c r="C141" s="7" t="s">
        <v>4</v>
      </c>
      <c r="D141" s="4"/>
      <c r="E141" s="4"/>
      <c r="F141" s="4"/>
      <c r="G141" s="26"/>
      <c r="H141" s="4"/>
      <c r="I141" s="4"/>
    </row>
    <row r="142" spans="1:9" x14ac:dyDescent="0.25">
      <c r="A142" s="24">
        <v>1406</v>
      </c>
      <c r="B142" s="7" t="s">
        <v>293</v>
      </c>
      <c r="C142" s="7" t="s">
        <v>4</v>
      </c>
      <c r="D142" s="4"/>
      <c r="E142" s="4"/>
      <c r="F142" s="4"/>
      <c r="G142" s="26"/>
      <c r="H142" s="4"/>
      <c r="I142" s="4"/>
    </row>
    <row r="143" spans="1:9" x14ac:dyDescent="0.25">
      <c r="A143" s="24">
        <v>1409</v>
      </c>
      <c r="B143" s="7" t="s">
        <v>294</v>
      </c>
      <c r="C143" s="7" t="s">
        <v>4</v>
      </c>
      <c r="D143" s="4"/>
      <c r="E143" s="4"/>
      <c r="F143" s="4"/>
      <c r="G143" s="26"/>
      <c r="H143" s="4"/>
      <c r="I143" s="4"/>
    </row>
    <row r="144" spans="1:9" x14ac:dyDescent="0.25">
      <c r="A144" s="24">
        <v>1451</v>
      </c>
      <c r="B144" s="7" t="s">
        <v>295</v>
      </c>
      <c r="C144" s="7" t="s">
        <v>10</v>
      </c>
      <c r="D144" s="4"/>
      <c r="E144" s="4"/>
      <c r="F144" s="4"/>
      <c r="G144" s="26"/>
      <c r="H144" s="4"/>
      <c r="I144" s="4"/>
    </row>
    <row r="145" spans="1:9" x14ac:dyDescent="0.25">
      <c r="A145" s="24">
        <v>1452</v>
      </c>
      <c r="B145" s="7" t="s">
        <v>296</v>
      </c>
      <c r="C145" s="7" t="s">
        <v>10</v>
      </c>
      <c r="D145" s="4"/>
      <c r="E145" s="4"/>
      <c r="F145" s="4"/>
      <c r="G145" s="26"/>
      <c r="H145" s="4"/>
      <c r="I145" s="4"/>
    </row>
    <row r="146" spans="1:9" x14ac:dyDescent="0.25">
      <c r="A146" s="24">
        <v>1473</v>
      </c>
      <c r="B146" s="7" t="s">
        <v>297</v>
      </c>
      <c r="C146" s="7" t="s">
        <v>8</v>
      </c>
      <c r="D146" s="4"/>
      <c r="E146" s="4"/>
      <c r="F146" s="4"/>
      <c r="G146" s="26"/>
      <c r="H146" s="4"/>
      <c r="I146" s="4"/>
    </row>
    <row r="147" spans="1:9" x14ac:dyDescent="0.25">
      <c r="A147" s="24">
        <v>1502</v>
      </c>
      <c r="B147" s="7" t="s">
        <v>298</v>
      </c>
      <c r="C147" s="7" t="s">
        <v>4</v>
      </c>
      <c r="D147" s="4"/>
      <c r="E147" s="4"/>
      <c r="F147" s="4"/>
      <c r="G147" s="26"/>
      <c r="H147" s="4"/>
      <c r="I147" s="4"/>
    </row>
    <row r="148" spans="1:9" x14ac:dyDescent="0.25">
      <c r="A148" s="24">
        <v>1503</v>
      </c>
      <c r="B148" s="7" t="s">
        <v>299</v>
      </c>
      <c r="C148" s="7" t="s">
        <v>4</v>
      </c>
      <c r="D148" s="4"/>
      <c r="E148" s="4"/>
      <c r="F148" s="4"/>
      <c r="G148" s="26"/>
      <c r="H148" s="4"/>
      <c r="I148" s="4"/>
    </row>
    <row r="149" spans="1:9" x14ac:dyDescent="0.25">
      <c r="A149" s="24">
        <v>1505</v>
      </c>
      <c r="B149" s="7" t="s">
        <v>300</v>
      </c>
      <c r="C149" s="7" t="s">
        <v>4</v>
      </c>
      <c r="D149" s="4"/>
      <c r="E149" s="4"/>
      <c r="F149" s="4"/>
      <c r="G149" s="26"/>
      <c r="H149" s="4"/>
      <c r="I149" s="4"/>
    </row>
    <row r="150" spans="1:9" x14ac:dyDescent="0.25">
      <c r="A150" s="24">
        <v>1506</v>
      </c>
      <c r="B150" s="7" t="s">
        <v>301</v>
      </c>
      <c r="C150" s="7" t="s">
        <v>4</v>
      </c>
      <c r="D150" s="4"/>
      <c r="E150" s="4"/>
      <c r="F150" s="4"/>
      <c r="G150" s="26"/>
      <c r="H150" s="4"/>
      <c r="I150" s="4"/>
    </row>
    <row r="151" spans="1:9" x14ac:dyDescent="0.25">
      <c r="A151" s="24">
        <v>1507</v>
      </c>
      <c r="B151" s="7" t="s">
        <v>302</v>
      </c>
      <c r="C151" s="7" t="s">
        <v>4</v>
      </c>
      <c r="D151" s="4"/>
      <c r="E151" s="4"/>
      <c r="F151" s="4"/>
      <c r="G151" s="26"/>
      <c r="H151" s="4"/>
      <c r="I151" s="4"/>
    </row>
    <row r="152" spans="1:9" x14ac:dyDescent="0.25">
      <c r="A152" s="24">
        <v>1508</v>
      </c>
      <c r="B152" s="7" t="s">
        <v>303</v>
      </c>
      <c r="C152" s="7" t="s">
        <v>4</v>
      </c>
      <c r="D152" s="4"/>
      <c r="E152" s="4"/>
      <c r="F152" s="4"/>
      <c r="G152" s="26"/>
      <c r="H152" s="4"/>
      <c r="I152" s="4"/>
    </row>
    <row r="153" spans="1:9" x14ac:dyDescent="0.25">
      <c r="A153" s="24">
        <v>1511</v>
      </c>
      <c r="B153" s="7" t="s">
        <v>304</v>
      </c>
      <c r="C153" s="7" t="s">
        <v>4</v>
      </c>
      <c r="D153" s="4"/>
      <c r="E153" s="4"/>
      <c r="F153" s="4"/>
      <c r="G153" s="26"/>
      <c r="H153" s="4"/>
      <c r="I153" s="4"/>
    </row>
    <row r="154" spans="1:9" x14ac:dyDescent="0.25">
      <c r="A154" s="24">
        <v>1512</v>
      </c>
      <c r="B154" s="7" t="s">
        <v>305</v>
      </c>
      <c r="C154" s="7" t="s">
        <v>4</v>
      </c>
      <c r="D154" s="4"/>
      <c r="E154" s="4"/>
      <c r="F154" s="4"/>
      <c r="G154" s="26"/>
      <c r="H154" s="4"/>
      <c r="I154" s="4"/>
    </row>
    <row r="155" spans="1:9" x14ac:dyDescent="0.25">
      <c r="A155" s="24">
        <v>1513</v>
      </c>
      <c r="B155" s="7" t="s">
        <v>306</v>
      </c>
      <c r="C155" s="7" t="s">
        <v>4</v>
      </c>
      <c r="D155" s="4"/>
      <c r="E155" s="4"/>
      <c r="F155" s="4"/>
      <c r="G155" s="26"/>
      <c r="H155" s="4"/>
      <c r="I155" s="4"/>
    </row>
    <row r="156" spans="1:9" x14ac:dyDescent="0.25">
      <c r="A156" s="24">
        <v>1514</v>
      </c>
      <c r="B156" s="7" t="s">
        <v>307</v>
      </c>
      <c r="C156" s="7" t="s">
        <v>4</v>
      </c>
      <c r="D156" s="4"/>
      <c r="E156" s="4"/>
      <c r="F156" s="4"/>
      <c r="G156" s="26"/>
      <c r="H156" s="4"/>
      <c r="I156" s="4"/>
    </row>
    <row r="157" spans="1:9" x14ac:dyDescent="0.25">
      <c r="A157" s="24">
        <v>1515</v>
      </c>
      <c r="B157" s="7" t="s">
        <v>308</v>
      </c>
      <c r="C157" s="7" t="s">
        <v>4</v>
      </c>
      <c r="D157" s="4"/>
      <c r="E157" s="4"/>
      <c r="F157" s="4"/>
      <c r="G157" s="26"/>
      <c r="H157" s="4"/>
      <c r="I157" s="4"/>
    </row>
    <row r="158" spans="1:9" x14ac:dyDescent="0.25">
      <c r="A158" s="24">
        <v>1517</v>
      </c>
      <c r="B158" s="7" t="s">
        <v>309</v>
      </c>
      <c r="C158" s="7" t="s">
        <v>4</v>
      </c>
      <c r="D158" s="4"/>
      <c r="E158" s="4"/>
      <c r="F158" s="4"/>
      <c r="G158" s="26"/>
      <c r="H158" s="4"/>
      <c r="I158" s="4"/>
    </row>
    <row r="159" spans="1:9" x14ac:dyDescent="0.25">
      <c r="A159" s="24">
        <v>1518</v>
      </c>
      <c r="B159" s="7" t="s">
        <v>310</v>
      </c>
      <c r="C159" s="7" t="s">
        <v>4</v>
      </c>
      <c r="D159" s="4"/>
      <c r="E159" s="4"/>
      <c r="F159" s="4"/>
      <c r="G159" s="26"/>
      <c r="H159" s="4"/>
      <c r="I159" s="4"/>
    </row>
    <row r="160" spans="1:9" x14ac:dyDescent="0.25">
      <c r="A160" s="24">
        <v>1519</v>
      </c>
      <c r="B160" s="7" t="s">
        <v>311</v>
      </c>
      <c r="C160" s="7" t="s">
        <v>4</v>
      </c>
      <c r="D160" s="4"/>
      <c r="E160" s="4"/>
      <c r="F160" s="4"/>
      <c r="G160" s="26"/>
      <c r="H160" s="4"/>
      <c r="I160" s="4"/>
    </row>
    <row r="161" spans="1:9" x14ac:dyDescent="0.25">
      <c r="A161" s="24">
        <v>1520</v>
      </c>
      <c r="B161" s="7" t="s">
        <v>312</v>
      </c>
      <c r="C161" s="7" t="s">
        <v>4</v>
      </c>
      <c r="D161" s="4"/>
      <c r="E161" s="4"/>
      <c r="F161" s="4"/>
      <c r="G161" s="26"/>
      <c r="H161" s="4"/>
      <c r="I161" s="4"/>
    </row>
    <row r="162" spans="1:9" x14ac:dyDescent="0.25">
      <c r="A162" s="24">
        <v>1525</v>
      </c>
      <c r="B162" s="7" t="s">
        <v>313</v>
      </c>
      <c r="C162" s="7" t="s">
        <v>4</v>
      </c>
      <c r="D162" s="4"/>
      <c r="E162" s="4"/>
      <c r="F162" s="4"/>
      <c r="G162" s="26"/>
      <c r="H162" s="4"/>
      <c r="I162" s="4"/>
    </row>
    <row r="163" spans="1:9" x14ac:dyDescent="0.25">
      <c r="A163" s="24">
        <v>1527</v>
      </c>
      <c r="B163" s="7" t="s">
        <v>314</v>
      </c>
      <c r="C163" s="7" t="s">
        <v>4</v>
      </c>
      <c r="D163" s="4"/>
      <c r="E163" s="4"/>
      <c r="F163" s="4"/>
      <c r="G163" s="26"/>
      <c r="H163" s="4"/>
      <c r="I163" s="4"/>
    </row>
    <row r="164" spans="1:9" x14ac:dyDescent="0.25">
      <c r="A164" s="24">
        <v>1531</v>
      </c>
      <c r="B164" s="7" t="s">
        <v>315</v>
      </c>
      <c r="C164" s="7" t="s">
        <v>4</v>
      </c>
      <c r="D164" s="4"/>
      <c r="E164" s="4"/>
      <c r="F164" s="4"/>
      <c r="G164" s="26"/>
      <c r="H164" s="4"/>
      <c r="I164" s="4"/>
    </row>
    <row r="165" spans="1:9" x14ac:dyDescent="0.25">
      <c r="A165" s="24">
        <v>1533</v>
      </c>
      <c r="B165" s="7" t="s">
        <v>316</v>
      </c>
      <c r="C165" s="7" t="s">
        <v>4</v>
      </c>
      <c r="D165" s="4"/>
      <c r="E165" s="4"/>
      <c r="F165" s="4"/>
      <c r="G165" s="26"/>
      <c r="H165" s="4"/>
      <c r="I165" s="4"/>
    </row>
    <row r="166" spans="1:9" x14ac:dyDescent="0.25">
      <c r="A166" s="24">
        <v>1534</v>
      </c>
      <c r="B166" s="7" t="s">
        <v>317</v>
      </c>
      <c r="C166" s="7" t="s">
        <v>4</v>
      </c>
      <c r="D166" s="4"/>
      <c r="E166" s="4"/>
      <c r="F166" s="4"/>
      <c r="G166" s="26"/>
      <c r="H166" s="4"/>
      <c r="I166" s="4"/>
    </row>
    <row r="167" spans="1:9" x14ac:dyDescent="0.25">
      <c r="A167" s="24">
        <v>1554</v>
      </c>
      <c r="B167" s="7" t="s">
        <v>318</v>
      </c>
      <c r="C167" s="7" t="s">
        <v>10</v>
      </c>
      <c r="D167" s="4"/>
      <c r="E167" s="4"/>
      <c r="F167" s="4"/>
      <c r="G167" s="26"/>
      <c r="H167" s="4"/>
      <c r="I167" s="4"/>
    </row>
    <row r="168" spans="1:9" x14ac:dyDescent="0.25">
      <c r="A168" s="24">
        <v>1556</v>
      </c>
      <c r="B168" s="7" t="s">
        <v>319</v>
      </c>
      <c r="C168" s="7" t="s">
        <v>10</v>
      </c>
      <c r="D168" s="4"/>
      <c r="E168" s="4"/>
      <c r="F168" s="4"/>
      <c r="G168" s="26"/>
      <c r="H168" s="4"/>
      <c r="I168" s="4"/>
    </row>
    <row r="169" spans="1:9" x14ac:dyDescent="0.25">
      <c r="A169" s="24">
        <v>1557</v>
      </c>
      <c r="B169" s="7" t="s">
        <v>320</v>
      </c>
      <c r="C169" s="7" t="s">
        <v>10</v>
      </c>
      <c r="D169" s="4"/>
      <c r="E169" s="4"/>
      <c r="F169" s="4"/>
      <c r="G169" s="26"/>
      <c r="H169" s="4"/>
      <c r="I169" s="4"/>
    </row>
    <row r="170" spans="1:9" x14ac:dyDescent="0.25">
      <c r="A170" s="24">
        <v>1559</v>
      </c>
      <c r="B170" s="7" t="s">
        <v>321</v>
      </c>
      <c r="C170" s="7" t="s">
        <v>10</v>
      </c>
      <c r="D170" s="4"/>
      <c r="E170" s="4"/>
      <c r="F170" s="4"/>
      <c r="G170" s="26"/>
      <c r="H170" s="4"/>
      <c r="I170" s="4"/>
    </row>
    <row r="171" spans="1:9" x14ac:dyDescent="0.25">
      <c r="A171" s="24">
        <v>1572</v>
      </c>
      <c r="B171" s="7" t="s">
        <v>322</v>
      </c>
      <c r="C171" s="7" t="s">
        <v>8</v>
      </c>
      <c r="D171" s="4"/>
      <c r="E171" s="4"/>
      <c r="F171" s="4"/>
      <c r="G171" s="26"/>
      <c r="H171" s="4"/>
      <c r="I171" s="4"/>
    </row>
    <row r="172" spans="1:9" x14ac:dyDescent="0.25">
      <c r="A172" s="24">
        <v>1573</v>
      </c>
      <c r="B172" s="7" t="s">
        <v>323</v>
      </c>
      <c r="C172" s="7" t="s">
        <v>8</v>
      </c>
      <c r="D172" s="4"/>
      <c r="E172" s="4"/>
      <c r="F172" s="4"/>
      <c r="G172" s="26"/>
      <c r="H172" s="4"/>
      <c r="I172" s="4"/>
    </row>
    <row r="173" spans="1:9" x14ac:dyDescent="0.25">
      <c r="A173" s="24">
        <v>1574</v>
      </c>
      <c r="B173" s="7" t="s">
        <v>78</v>
      </c>
      <c r="C173" s="7" t="s">
        <v>8</v>
      </c>
      <c r="D173" s="4"/>
      <c r="E173" s="4"/>
      <c r="F173" s="4"/>
      <c r="G173" s="26"/>
      <c r="H173" s="4"/>
      <c r="I173" s="4"/>
    </row>
    <row r="174" spans="1:9" x14ac:dyDescent="0.25">
      <c r="A174" s="27">
        <v>1575</v>
      </c>
      <c r="B174" s="28" t="s">
        <v>324</v>
      </c>
      <c r="C174" s="28" t="s">
        <v>8</v>
      </c>
      <c r="D174" s="29"/>
      <c r="E174" s="29"/>
      <c r="F174" s="29"/>
      <c r="G174" s="30"/>
      <c r="H174" s="29"/>
      <c r="I174" s="29"/>
    </row>
    <row r="175" spans="1:9" x14ac:dyDescent="0.25">
      <c r="A175" s="27" t="s">
        <v>1428</v>
      </c>
      <c r="B175" s="28">
        <f>SUBTOTAL(103,Table26[School Name])</f>
        <v>173</v>
      </c>
      <c r="C175" s="28"/>
      <c r="D175" s="29">
        <f>SUBTOTAL(102,Table26[Assigned SRO])</f>
        <v>0</v>
      </c>
      <c r="E175" s="29">
        <f>COUNTIF(E2:E174,"Yes")</f>
        <v>0</v>
      </c>
      <c r="F175" s="29">
        <f>COUNTIF(F2:F174,"Yes")</f>
        <v>0</v>
      </c>
      <c r="G175" s="30">
        <f>COUNTIF(G2:G174,"Yes")</f>
        <v>0</v>
      </c>
      <c r="H175" s="29"/>
      <c r="I175" s="29"/>
    </row>
  </sheetData>
  <dataValidations count="7">
    <dataValidation type="whole" operator="greaterThanOrEqual" allowBlank="1" showInputMessage="1" showErrorMessage="1" errorTitle="Error" error="This must be the number of Full Time Assigned SROs. " prompt="This must be a number. " sqref="D2:D174" xr:uid="{8219429D-E2F8-4E45-94E5-075FBA5E2D2E}">
      <formula1>0</formula1>
    </dataValidation>
    <dataValidation type="textLength" allowBlank="1" showInputMessage="1" showErrorMessage="1" sqref="J2:J174" xr:uid="{D3226CCA-1B90-42A3-853B-0BB402622E9D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174" xr:uid="{7869E15C-470D-48F7-B14C-A5857A5463AB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74" xr:uid="{9CFF8EA6-0AF7-48BB-8C7F-9AAD50AA656F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74" xr:uid="{1DC35550-D6BD-4954-BF61-BDF85C7E5A4E}">
      <formula1>2</formula1>
      <formula2>3</formula2>
    </dataValidation>
    <dataValidation allowBlank="1" showInputMessage="1" showErrorMessage="1" errorTitle="Error" error="This must be the name of the SROs." prompt="Write the names of the School Resource Officers." sqref="H2:H174" xr:uid="{559BB93F-B68A-45BB-86D3-0D89F12FC20D}"/>
    <dataValidation allowBlank="1" showInputMessage="1" showErrorMessage="1" errorTitle="Error" error="This must be the names of the SSEs." prompt="Write the names of the School Security Employees." sqref="I2:I174" xr:uid="{DA7FF06A-2E96-4FA9-93E6-2F3C972D3045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A3B1-2AAD-4077-A0FB-398103155EF6}">
  <dimension ref="A1:L176"/>
  <sheetViews>
    <sheetView topLeftCell="A142" workbookViewId="0">
      <selection activeCell="K27" sqref="K27"/>
    </sheetView>
  </sheetViews>
  <sheetFormatPr defaultColWidth="9.140625" defaultRowHeight="15" x14ac:dyDescent="0.25"/>
  <cols>
    <col min="1" max="1" width="17.140625" customWidth="1"/>
    <col min="2" max="2" width="47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2" x14ac:dyDescent="0.25">
      <c r="A1" s="23" t="s">
        <v>0</v>
      </c>
      <c r="B1" s="5" t="s">
        <v>1</v>
      </c>
      <c r="C1" s="5" t="s">
        <v>2</v>
      </c>
      <c r="D1" s="2" t="s">
        <v>1402</v>
      </c>
      <c r="E1" s="2" t="s">
        <v>1411</v>
      </c>
      <c r="F1" s="2" t="s">
        <v>1412</v>
      </c>
      <c r="G1" s="32" t="s">
        <v>1424</v>
      </c>
      <c r="H1" s="22" t="s">
        <v>1434</v>
      </c>
      <c r="I1" s="2" t="s">
        <v>1435</v>
      </c>
    </row>
    <row r="2" spans="1:12" ht="17.25" x14ac:dyDescent="0.25">
      <c r="A2" s="24">
        <v>4</v>
      </c>
      <c r="B2" s="7" t="s">
        <v>1238</v>
      </c>
      <c r="C2" s="7" t="s">
        <v>4</v>
      </c>
      <c r="D2" s="7"/>
      <c r="E2" s="4"/>
      <c r="F2" s="4"/>
      <c r="G2" s="26"/>
      <c r="H2" s="4"/>
      <c r="I2" s="4"/>
      <c r="K2" s="12" t="s">
        <v>1413</v>
      </c>
    </row>
    <row r="3" spans="1:12" x14ac:dyDescent="0.25">
      <c r="A3" s="24">
        <v>7</v>
      </c>
      <c r="B3" s="7" t="s">
        <v>1239</v>
      </c>
      <c r="C3" s="7" t="s">
        <v>1429</v>
      </c>
      <c r="D3" s="7"/>
      <c r="E3" s="4"/>
      <c r="F3" s="4"/>
      <c r="G3" s="26"/>
      <c r="H3" s="4"/>
      <c r="I3" s="4"/>
      <c r="K3" s="13" t="s">
        <v>1414</v>
      </c>
      <c r="L3" s="1"/>
    </row>
    <row r="4" spans="1:12" x14ac:dyDescent="0.25">
      <c r="A4" s="24">
        <v>8</v>
      </c>
      <c r="B4" s="7" t="s">
        <v>1240</v>
      </c>
      <c r="C4" s="7" t="s">
        <v>1429</v>
      </c>
      <c r="D4" s="7"/>
      <c r="E4" s="4"/>
      <c r="F4" s="4"/>
      <c r="G4" s="26"/>
      <c r="H4" s="4"/>
      <c r="I4" s="4"/>
      <c r="K4" s="14" t="s">
        <v>1415</v>
      </c>
    </row>
    <row r="5" spans="1:12" x14ac:dyDescent="0.25">
      <c r="A5" s="24">
        <v>10</v>
      </c>
      <c r="B5" s="7" t="s">
        <v>1082</v>
      </c>
      <c r="C5" s="7" t="s">
        <v>1429</v>
      </c>
      <c r="D5" s="7"/>
      <c r="E5" s="4"/>
      <c r="F5" s="4"/>
      <c r="G5" s="26"/>
      <c r="H5" s="4"/>
      <c r="I5" s="4"/>
      <c r="K5" s="14" t="s">
        <v>1416</v>
      </c>
    </row>
    <row r="6" spans="1:12" x14ac:dyDescent="0.25">
      <c r="A6" s="24">
        <v>11</v>
      </c>
      <c r="B6" s="7" t="s">
        <v>1241</v>
      </c>
      <c r="C6" s="7" t="s">
        <v>4</v>
      </c>
      <c r="D6" s="7"/>
      <c r="E6" s="4"/>
      <c r="F6" s="4"/>
      <c r="G6" s="26"/>
      <c r="H6" s="4"/>
      <c r="I6" s="4"/>
      <c r="K6" s="14" t="s">
        <v>1417</v>
      </c>
    </row>
    <row r="7" spans="1:12" x14ac:dyDescent="0.25">
      <c r="A7" s="24">
        <v>12</v>
      </c>
      <c r="B7" s="7" t="s">
        <v>1242</v>
      </c>
      <c r="C7" s="7" t="s">
        <v>1429</v>
      </c>
      <c r="D7" s="7"/>
      <c r="E7" s="4"/>
      <c r="F7" s="4"/>
      <c r="G7" s="26"/>
      <c r="H7" s="4"/>
      <c r="I7" s="4"/>
      <c r="K7" s="14" t="s">
        <v>1426</v>
      </c>
      <c r="L7" s="1"/>
    </row>
    <row r="8" spans="1:12" x14ac:dyDescent="0.25">
      <c r="A8" s="24">
        <v>13</v>
      </c>
      <c r="B8" s="7" t="s">
        <v>1243</v>
      </c>
      <c r="C8" s="7" t="s">
        <v>1429</v>
      </c>
      <c r="D8" s="7"/>
      <c r="E8" s="4"/>
      <c r="F8" s="4"/>
      <c r="G8" s="26"/>
      <c r="H8" s="4"/>
      <c r="I8" s="4"/>
      <c r="K8" s="14"/>
    </row>
    <row r="9" spans="1:12" x14ac:dyDescent="0.25">
      <c r="A9" s="24">
        <v>15</v>
      </c>
      <c r="B9" s="7" t="s">
        <v>1244</v>
      </c>
      <c r="C9" s="7" t="s">
        <v>1429</v>
      </c>
      <c r="D9" s="7"/>
      <c r="E9" s="4"/>
      <c r="F9" s="4"/>
      <c r="G9" s="26"/>
      <c r="H9" s="4"/>
      <c r="I9" s="4"/>
      <c r="K9" s="13" t="s">
        <v>1403</v>
      </c>
    </row>
    <row r="10" spans="1:12" ht="30" x14ac:dyDescent="0.25">
      <c r="A10" s="24">
        <v>16</v>
      </c>
      <c r="B10" s="7" t="s">
        <v>1245</v>
      </c>
      <c r="C10" s="7" t="s">
        <v>1429</v>
      </c>
      <c r="D10" s="7"/>
      <c r="E10" s="4"/>
      <c r="F10" s="4"/>
      <c r="G10" s="26"/>
      <c r="H10" s="4"/>
      <c r="I10" s="4"/>
      <c r="K10" s="14" t="s">
        <v>1404</v>
      </c>
    </row>
    <row r="11" spans="1:12" x14ac:dyDescent="0.25">
      <c r="A11" s="24">
        <v>21</v>
      </c>
      <c r="B11" s="7" t="s">
        <v>1246</v>
      </c>
      <c r="C11" s="7" t="s">
        <v>4</v>
      </c>
      <c r="D11" s="7"/>
      <c r="E11" s="4"/>
      <c r="F11" s="4"/>
      <c r="G11" s="26"/>
      <c r="H11" s="4"/>
      <c r="I11" s="4"/>
      <c r="K11" s="14"/>
    </row>
    <row r="12" spans="1:12" ht="30" x14ac:dyDescent="0.25">
      <c r="A12" s="24">
        <v>22</v>
      </c>
      <c r="B12" s="7" t="s">
        <v>1247</v>
      </c>
      <c r="C12" s="7" t="s">
        <v>4</v>
      </c>
      <c r="D12" s="7"/>
      <c r="E12" s="4"/>
      <c r="F12" s="4"/>
      <c r="G12" s="26"/>
      <c r="H12" s="4"/>
      <c r="I12" s="4"/>
      <c r="K12" s="14" t="s">
        <v>1405</v>
      </c>
    </row>
    <row r="13" spans="1:12" ht="30" x14ac:dyDescent="0.25">
      <c r="A13" s="24">
        <v>23</v>
      </c>
      <c r="B13" s="7" t="s">
        <v>1248</v>
      </c>
      <c r="C13" s="7" t="s">
        <v>4</v>
      </c>
      <c r="D13" s="7"/>
      <c r="E13" s="4"/>
      <c r="F13" s="4"/>
      <c r="G13" s="26"/>
      <c r="H13" s="4"/>
      <c r="I13" s="4"/>
      <c r="K13" s="14" t="s">
        <v>1406</v>
      </c>
    </row>
    <row r="14" spans="1:12" x14ac:dyDescent="0.25">
      <c r="A14" s="24">
        <v>27</v>
      </c>
      <c r="B14" s="7" t="s">
        <v>1249</v>
      </c>
      <c r="C14" s="7" t="s">
        <v>1429</v>
      </c>
      <c r="D14" s="7"/>
      <c r="E14" s="4"/>
      <c r="F14" s="4"/>
      <c r="G14" s="26"/>
      <c r="H14" s="4"/>
      <c r="I14" s="4"/>
      <c r="K14" s="14"/>
    </row>
    <row r="15" spans="1:12" ht="30" x14ac:dyDescent="0.25">
      <c r="A15" s="24">
        <v>28</v>
      </c>
      <c r="B15" s="7" t="s">
        <v>1250</v>
      </c>
      <c r="C15" s="7" t="s">
        <v>1429</v>
      </c>
      <c r="D15" s="7"/>
      <c r="E15" s="4"/>
      <c r="F15" s="4"/>
      <c r="G15" s="26"/>
      <c r="H15" s="4"/>
      <c r="I15" s="4"/>
      <c r="K15" s="15" t="s">
        <v>1418</v>
      </c>
    </row>
    <row r="16" spans="1:12" x14ac:dyDescent="0.25">
      <c r="A16" s="24">
        <v>29</v>
      </c>
      <c r="B16" s="7" t="s">
        <v>1251</v>
      </c>
      <c r="C16" s="7" t="s">
        <v>4</v>
      </c>
      <c r="D16" s="7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31</v>
      </c>
      <c r="B17" s="7" t="s">
        <v>1252</v>
      </c>
      <c r="C17" s="7" t="s">
        <v>1429</v>
      </c>
      <c r="D17" s="7"/>
      <c r="E17" s="4"/>
      <c r="F17" s="4"/>
      <c r="G17" s="26"/>
      <c r="H17" s="4"/>
      <c r="I17" s="4"/>
      <c r="K17" s="14"/>
    </row>
    <row r="18" spans="1:11" x14ac:dyDescent="0.25">
      <c r="A18" s="24">
        <v>34</v>
      </c>
      <c r="B18" s="7" t="s">
        <v>1253</v>
      </c>
      <c r="C18" s="7" t="s">
        <v>4</v>
      </c>
      <c r="D18" s="7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35</v>
      </c>
      <c r="B19" s="7" t="s">
        <v>1254</v>
      </c>
      <c r="C19" s="7" t="s">
        <v>1429</v>
      </c>
      <c r="D19" s="7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37</v>
      </c>
      <c r="B20" s="7" t="s">
        <v>1255</v>
      </c>
      <c r="C20" s="7" t="s">
        <v>4</v>
      </c>
      <c r="D20" s="7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39</v>
      </c>
      <c r="B21" s="7" t="s">
        <v>1256</v>
      </c>
      <c r="C21" s="7" t="s">
        <v>4</v>
      </c>
      <c r="D21" s="7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44</v>
      </c>
      <c r="B22" s="7" t="s">
        <v>1257</v>
      </c>
      <c r="C22" s="7" t="s">
        <v>1429</v>
      </c>
      <c r="D22" s="7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45</v>
      </c>
      <c r="B23" s="7" t="s">
        <v>1258</v>
      </c>
      <c r="C23" s="7" t="s">
        <v>4</v>
      </c>
      <c r="D23" s="7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47</v>
      </c>
      <c r="B24" s="7" t="s">
        <v>1259</v>
      </c>
      <c r="C24" s="7" t="s">
        <v>1429</v>
      </c>
      <c r="D24" s="7"/>
      <c r="E24" s="4"/>
      <c r="F24" s="4"/>
      <c r="G24" s="26"/>
      <c r="H24" s="4"/>
      <c r="I24" s="4"/>
    </row>
    <row r="25" spans="1:11" x14ac:dyDescent="0.25">
      <c r="A25" s="24">
        <v>50</v>
      </c>
      <c r="B25" s="7" t="s">
        <v>1260</v>
      </c>
      <c r="C25" s="7" t="s">
        <v>4</v>
      </c>
      <c r="D25" s="7"/>
      <c r="E25" s="4"/>
      <c r="F25" s="4"/>
      <c r="G25" s="26"/>
      <c r="H25" s="4"/>
      <c r="I25" s="4"/>
      <c r="K25" s="1"/>
    </row>
    <row r="26" spans="1:11" x14ac:dyDescent="0.25">
      <c r="A26" s="24">
        <v>51</v>
      </c>
      <c r="B26" s="7" t="s">
        <v>631</v>
      </c>
      <c r="C26" s="7" t="s">
        <v>1429</v>
      </c>
      <c r="D26" s="7"/>
      <c r="E26" s="4"/>
      <c r="F26" s="4"/>
      <c r="G26" s="26"/>
      <c r="H26" s="4"/>
      <c r="I26" s="4"/>
    </row>
    <row r="27" spans="1:11" x14ac:dyDescent="0.25">
      <c r="A27" s="24">
        <v>53</v>
      </c>
      <c r="B27" s="7" t="s">
        <v>1261</v>
      </c>
      <c r="C27" s="7" t="s">
        <v>1429</v>
      </c>
      <c r="D27" s="7"/>
      <c r="E27" s="4"/>
      <c r="F27" s="4"/>
      <c r="G27" s="26"/>
      <c r="H27" s="4"/>
      <c r="I27" s="4"/>
    </row>
    <row r="28" spans="1:11" x14ac:dyDescent="0.25">
      <c r="A28" s="24">
        <v>54</v>
      </c>
      <c r="B28" s="7" t="s">
        <v>1262</v>
      </c>
      <c r="C28" s="7" t="s">
        <v>1429</v>
      </c>
      <c r="D28" s="7"/>
      <c r="E28" s="4"/>
      <c r="F28" s="4"/>
      <c r="G28" s="26"/>
      <c r="H28" s="4"/>
      <c r="I28" s="4"/>
    </row>
    <row r="29" spans="1:11" x14ac:dyDescent="0.25">
      <c r="A29" s="24">
        <v>55</v>
      </c>
      <c r="B29" s="7" t="s">
        <v>1263</v>
      </c>
      <c r="C29" s="7" t="s">
        <v>1429</v>
      </c>
      <c r="D29" s="7"/>
      <c r="E29" s="4"/>
      <c r="F29" s="4"/>
      <c r="G29" s="26"/>
      <c r="H29" s="4"/>
      <c r="I29" s="4"/>
    </row>
    <row r="30" spans="1:11" x14ac:dyDescent="0.25">
      <c r="A30" s="24">
        <v>58</v>
      </c>
      <c r="B30" s="7" t="s">
        <v>1264</v>
      </c>
      <c r="C30" s="7" t="s">
        <v>1429</v>
      </c>
      <c r="D30" s="7"/>
      <c r="E30" s="4"/>
      <c r="F30" s="4"/>
      <c r="G30" s="26"/>
      <c r="H30" s="4"/>
      <c r="I30" s="4"/>
    </row>
    <row r="31" spans="1:11" x14ac:dyDescent="0.25">
      <c r="A31" s="24">
        <v>60</v>
      </c>
      <c r="B31" s="7" t="s">
        <v>1265</v>
      </c>
      <c r="C31" s="7" t="s">
        <v>4</v>
      </c>
      <c r="D31" s="7"/>
      <c r="E31" s="4"/>
      <c r="F31" s="4"/>
      <c r="G31" s="26"/>
      <c r="H31" s="4"/>
      <c r="I31" s="4"/>
    </row>
    <row r="32" spans="1:11" x14ac:dyDescent="0.25">
      <c r="A32" s="24">
        <v>61</v>
      </c>
      <c r="B32" s="7" t="s">
        <v>1266</v>
      </c>
      <c r="C32" s="7" t="s">
        <v>4</v>
      </c>
      <c r="D32" s="7"/>
      <c r="E32" s="4"/>
      <c r="F32" s="4"/>
      <c r="G32" s="26"/>
      <c r="H32" s="4"/>
      <c r="I32" s="4"/>
    </row>
    <row r="33" spans="1:9" x14ac:dyDescent="0.25">
      <c r="A33" s="24">
        <v>62</v>
      </c>
      <c r="B33" s="7" t="s">
        <v>1267</v>
      </c>
      <c r="C33" s="7" t="s">
        <v>4</v>
      </c>
      <c r="D33" s="7"/>
      <c r="E33" s="4"/>
      <c r="F33" s="4"/>
      <c r="G33" s="26"/>
      <c r="H33" s="4"/>
      <c r="I33" s="4"/>
    </row>
    <row r="34" spans="1:9" x14ac:dyDescent="0.25">
      <c r="A34" s="24">
        <v>63</v>
      </c>
      <c r="B34" s="7" t="s">
        <v>809</v>
      </c>
      <c r="C34" s="7" t="s">
        <v>1429</v>
      </c>
      <c r="D34" s="7"/>
      <c r="E34" s="4"/>
      <c r="F34" s="4"/>
      <c r="G34" s="26"/>
      <c r="H34" s="4"/>
      <c r="I34" s="4"/>
    </row>
    <row r="35" spans="1:9" x14ac:dyDescent="0.25">
      <c r="A35" s="24">
        <v>64</v>
      </c>
      <c r="B35" s="7" t="s">
        <v>510</v>
      </c>
      <c r="C35" s="7" t="s">
        <v>4</v>
      </c>
      <c r="D35" s="7"/>
      <c r="E35" s="4"/>
      <c r="F35" s="4"/>
      <c r="G35" s="26"/>
      <c r="H35" s="4"/>
      <c r="I35" s="4"/>
    </row>
    <row r="36" spans="1:9" x14ac:dyDescent="0.25">
      <c r="A36" s="24">
        <v>66</v>
      </c>
      <c r="B36" s="7" t="s">
        <v>1268</v>
      </c>
      <c r="C36" s="7" t="s">
        <v>1429</v>
      </c>
      <c r="D36" s="7"/>
      <c r="E36" s="4"/>
      <c r="F36" s="4"/>
      <c r="G36" s="26"/>
      <c r="H36" s="4"/>
      <c r="I36" s="4"/>
    </row>
    <row r="37" spans="1:9" x14ac:dyDescent="0.25">
      <c r="A37" s="24">
        <v>67</v>
      </c>
      <c r="B37" s="7" t="s">
        <v>559</v>
      </c>
      <c r="C37" s="7" t="s">
        <v>4</v>
      </c>
      <c r="D37" s="7"/>
      <c r="E37" s="4"/>
      <c r="F37" s="4"/>
      <c r="G37" s="26"/>
      <c r="H37" s="4"/>
      <c r="I37" s="4"/>
    </row>
    <row r="38" spans="1:9" x14ac:dyDescent="0.25">
      <c r="A38" s="24">
        <v>73</v>
      </c>
      <c r="B38" s="7" t="s">
        <v>1269</v>
      </c>
      <c r="C38" s="7" t="s">
        <v>4</v>
      </c>
      <c r="D38" s="7"/>
      <c r="E38" s="4"/>
      <c r="F38" s="4"/>
      <c r="G38" s="26"/>
      <c r="H38" s="4"/>
      <c r="I38" s="4"/>
    </row>
    <row r="39" spans="1:9" x14ac:dyDescent="0.25">
      <c r="A39" s="24">
        <v>75</v>
      </c>
      <c r="B39" s="7" t="s">
        <v>1270</v>
      </c>
      <c r="C39" s="7" t="s">
        <v>1429</v>
      </c>
      <c r="D39" s="7"/>
      <c r="E39" s="4"/>
      <c r="F39" s="4"/>
      <c r="G39" s="26"/>
      <c r="H39" s="4"/>
      <c r="I39" s="4"/>
    </row>
    <row r="40" spans="1:9" x14ac:dyDescent="0.25">
      <c r="A40" s="24">
        <v>76</v>
      </c>
      <c r="B40" s="7" t="s">
        <v>1271</v>
      </c>
      <c r="C40" s="7" t="s">
        <v>1429</v>
      </c>
      <c r="D40" s="7"/>
      <c r="E40" s="4"/>
      <c r="F40" s="4"/>
      <c r="G40" s="26"/>
      <c r="H40" s="4"/>
      <c r="I40" s="4"/>
    </row>
    <row r="41" spans="1:9" x14ac:dyDescent="0.25">
      <c r="A41" s="24">
        <v>81</v>
      </c>
      <c r="B41" s="7" t="s">
        <v>600</v>
      </c>
      <c r="C41" s="7" t="s">
        <v>1429</v>
      </c>
      <c r="D41" s="7"/>
      <c r="E41" s="4"/>
      <c r="F41" s="4"/>
      <c r="G41" s="26"/>
      <c r="H41" s="4"/>
      <c r="I41" s="4"/>
    </row>
    <row r="42" spans="1:9" x14ac:dyDescent="0.25">
      <c r="A42" s="24">
        <v>83</v>
      </c>
      <c r="B42" s="7" t="s">
        <v>996</v>
      </c>
      <c r="C42" s="7" t="s">
        <v>4</v>
      </c>
      <c r="D42" s="7"/>
      <c r="E42" s="4"/>
      <c r="F42" s="4"/>
      <c r="G42" s="26"/>
      <c r="H42" s="4"/>
      <c r="I42" s="4"/>
    </row>
    <row r="43" spans="1:9" x14ac:dyDescent="0.25">
      <c r="A43" s="24">
        <v>84</v>
      </c>
      <c r="B43" s="7" t="s">
        <v>1272</v>
      </c>
      <c r="C43" s="7" t="s">
        <v>1429</v>
      </c>
      <c r="D43" s="7"/>
      <c r="E43" s="4"/>
      <c r="F43" s="4"/>
      <c r="G43" s="26"/>
      <c r="H43" s="4"/>
      <c r="I43" s="4"/>
    </row>
    <row r="44" spans="1:9" x14ac:dyDescent="0.25">
      <c r="A44" s="24">
        <v>85</v>
      </c>
      <c r="B44" s="7" t="s">
        <v>1273</v>
      </c>
      <c r="C44" s="7" t="s">
        <v>1429</v>
      </c>
      <c r="D44" s="7"/>
      <c r="E44" s="4"/>
      <c r="F44" s="4"/>
      <c r="G44" s="26"/>
      <c r="H44" s="4"/>
      <c r="I44" s="4"/>
    </row>
    <row r="45" spans="1:9" x14ac:dyDescent="0.25">
      <c r="A45" s="24">
        <v>86</v>
      </c>
      <c r="B45" s="7" t="s">
        <v>715</v>
      </c>
      <c r="C45" s="7" t="s">
        <v>1431</v>
      </c>
      <c r="D45" s="7"/>
      <c r="E45" s="4"/>
      <c r="F45" s="4"/>
      <c r="G45" s="26"/>
      <c r="H45" s="4"/>
      <c r="I45" s="4"/>
    </row>
    <row r="46" spans="1:9" x14ac:dyDescent="0.25">
      <c r="A46" s="24">
        <v>87</v>
      </c>
      <c r="B46" s="7" t="s">
        <v>1274</v>
      </c>
      <c r="C46" s="7" t="s">
        <v>1429</v>
      </c>
      <c r="D46" s="7"/>
      <c r="E46" s="4"/>
      <c r="F46" s="4"/>
      <c r="G46" s="26"/>
      <c r="H46" s="4"/>
      <c r="I46" s="4"/>
    </row>
    <row r="47" spans="1:9" x14ac:dyDescent="0.25">
      <c r="A47" s="24">
        <v>88</v>
      </c>
      <c r="B47" s="7" t="s">
        <v>1275</v>
      </c>
      <c r="C47" s="7" t="s">
        <v>4</v>
      </c>
      <c r="D47" s="7"/>
      <c r="E47" s="4"/>
      <c r="F47" s="4"/>
      <c r="G47" s="26"/>
      <c r="H47" s="4"/>
      <c r="I47" s="4"/>
    </row>
    <row r="48" spans="1:9" x14ac:dyDescent="0.25">
      <c r="A48" s="24">
        <v>89</v>
      </c>
      <c r="B48" s="7" t="s">
        <v>1276</v>
      </c>
      <c r="C48" s="7" t="s">
        <v>1429</v>
      </c>
      <c r="D48" s="7"/>
      <c r="E48" s="4"/>
      <c r="F48" s="4"/>
      <c r="G48" s="26"/>
      <c r="H48" s="4"/>
      <c r="I48" s="4"/>
    </row>
    <row r="49" spans="1:9" x14ac:dyDescent="0.25">
      <c r="A49" s="24">
        <v>95</v>
      </c>
      <c r="B49" s="7" t="s">
        <v>1277</v>
      </c>
      <c r="C49" s="7" t="s">
        <v>1429</v>
      </c>
      <c r="D49" s="7"/>
      <c r="E49" s="4"/>
      <c r="F49" s="4"/>
      <c r="G49" s="26"/>
      <c r="H49" s="4"/>
      <c r="I49" s="4"/>
    </row>
    <row r="50" spans="1:9" x14ac:dyDescent="0.25">
      <c r="A50" s="24">
        <v>97</v>
      </c>
      <c r="B50" s="7" t="s">
        <v>1278</v>
      </c>
      <c r="C50" s="7" t="s">
        <v>1429</v>
      </c>
      <c r="D50" s="7"/>
      <c r="E50" s="4"/>
      <c r="F50" s="4"/>
      <c r="G50" s="26"/>
      <c r="H50" s="4"/>
      <c r="I50" s="4"/>
    </row>
    <row r="51" spans="1:9" x14ac:dyDescent="0.25">
      <c r="A51" s="24">
        <v>105</v>
      </c>
      <c r="B51" s="7" t="s">
        <v>1279</v>
      </c>
      <c r="C51" s="7" t="s">
        <v>4</v>
      </c>
      <c r="D51" s="7"/>
      <c r="E51" s="4"/>
      <c r="F51" s="4"/>
      <c r="G51" s="26"/>
      <c r="H51" s="4"/>
      <c r="I51" s="4"/>
    </row>
    <row r="52" spans="1:9" x14ac:dyDescent="0.25">
      <c r="A52" s="24">
        <v>107</v>
      </c>
      <c r="B52" s="7" t="s">
        <v>1280</v>
      </c>
      <c r="C52" s="7" t="s">
        <v>4</v>
      </c>
      <c r="D52" s="7"/>
      <c r="E52" s="4"/>
      <c r="F52" s="4"/>
      <c r="G52" s="26"/>
      <c r="H52" s="4"/>
      <c r="I52" s="4"/>
    </row>
    <row r="53" spans="1:9" x14ac:dyDescent="0.25">
      <c r="A53" s="24">
        <v>122</v>
      </c>
      <c r="B53" s="7" t="s">
        <v>1281</v>
      </c>
      <c r="C53" s="7" t="s">
        <v>4</v>
      </c>
      <c r="D53" s="7"/>
      <c r="E53" s="4"/>
      <c r="F53" s="4"/>
      <c r="G53" s="26"/>
      <c r="H53" s="4"/>
      <c r="I53" s="4"/>
    </row>
    <row r="54" spans="1:9" x14ac:dyDescent="0.25">
      <c r="A54" s="24">
        <v>124</v>
      </c>
      <c r="B54" s="7" t="s">
        <v>1282</v>
      </c>
      <c r="C54" s="7" t="s">
        <v>1429</v>
      </c>
      <c r="D54" s="7"/>
      <c r="E54" s="4"/>
      <c r="F54" s="4"/>
      <c r="G54" s="26"/>
      <c r="H54" s="4"/>
      <c r="I54" s="4"/>
    </row>
    <row r="55" spans="1:9" x14ac:dyDescent="0.25">
      <c r="A55" s="24">
        <v>125</v>
      </c>
      <c r="B55" s="7" t="s">
        <v>1283</v>
      </c>
      <c r="C55" s="7" t="s">
        <v>4</v>
      </c>
      <c r="D55" s="7"/>
      <c r="E55" s="4"/>
      <c r="F55" s="4"/>
      <c r="G55" s="26"/>
      <c r="H55" s="4"/>
      <c r="I55" s="4"/>
    </row>
    <row r="56" spans="1:9" x14ac:dyDescent="0.25">
      <c r="A56" s="24">
        <v>130</v>
      </c>
      <c r="B56" s="7" t="s">
        <v>1284</v>
      </c>
      <c r="C56" s="7" t="s">
        <v>10</v>
      </c>
      <c r="D56" s="7"/>
      <c r="E56" s="4"/>
      <c r="F56" s="4"/>
      <c r="G56" s="26"/>
      <c r="H56" s="4"/>
      <c r="I56" s="4"/>
    </row>
    <row r="57" spans="1:9" x14ac:dyDescent="0.25">
      <c r="A57" s="24">
        <v>134</v>
      </c>
      <c r="B57" s="7" t="s">
        <v>1285</v>
      </c>
      <c r="C57" s="7" t="s">
        <v>1429</v>
      </c>
      <c r="D57" s="7"/>
      <c r="E57" s="4"/>
      <c r="F57" s="4"/>
      <c r="G57" s="26"/>
      <c r="H57" s="4"/>
      <c r="I57" s="4"/>
    </row>
    <row r="58" spans="1:9" x14ac:dyDescent="0.25">
      <c r="A58" s="24">
        <v>142</v>
      </c>
      <c r="B58" s="7" t="s">
        <v>1286</v>
      </c>
      <c r="C58" s="7" t="s">
        <v>4</v>
      </c>
      <c r="D58" s="7"/>
      <c r="E58" s="4"/>
      <c r="F58" s="4"/>
      <c r="G58" s="26"/>
      <c r="H58" s="4"/>
      <c r="I58" s="4"/>
    </row>
    <row r="59" spans="1:9" x14ac:dyDescent="0.25">
      <c r="A59" s="24">
        <v>144</v>
      </c>
      <c r="B59" s="7" t="s">
        <v>1287</v>
      </c>
      <c r="C59" s="7" t="s">
        <v>4</v>
      </c>
      <c r="D59" s="7"/>
      <c r="E59" s="4"/>
      <c r="F59" s="4"/>
      <c r="G59" s="26"/>
      <c r="H59" s="4"/>
      <c r="I59" s="4"/>
    </row>
    <row r="60" spans="1:9" x14ac:dyDescent="0.25">
      <c r="A60" s="24">
        <v>145</v>
      </c>
      <c r="B60" s="7" t="s">
        <v>1288</v>
      </c>
      <c r="C60" s="7" t="s">
        <v>4</v>
      </c>
      <c r="D60" s="7"/>
      <c r="E60" s="4"/>
      <c r="F60" s="4"/>
      <c r="G60" s="26"/>
      <c r="H60" s="4"/>
      <c r="I60" s="4"/>
    </row>
    <row r="61" spans="1:9" x14ac:dyDescent="0.25">
      <c r="A61" s="24">
        <v>150</v>
      </c>
      <c r="B61" s="7" t="s">
        <v>1289</v>
      </c>
      <c r="C61" s="7" t="s">
        <v>4</v>
      </c>
      <c r="D61" s="7"/>
      <c r="E61" s="4"/>
      <c r="F61" s="4"/>
      <c r="G61" s="26"/>
      <c r="H61" s="4"/>
      <c r="I61" s="4"/>
    </row>
    <row r="62" spans="1:9" x14ac:dyDescent="0.25">
      <c r="A62" s="24">
        <v>159</v>
      </c>
      <c r="B62" s="7" t="s">
        <v>1290</v>
      </c>
      <c r="C62" s="7" t="s">
        <v>1429</v>
      </c>
      <c r="D62" s="7"/>
      <c r="E62" s="4"/>
      <c r="F62" s="4"/>
      <c r="G62" s="26"/>
      <c r="H62" s="4"/>
      <c r="I62" s="4"/>
    </row>
    <row r="63" spans="1:9" x14ac:dyDescent="0.25">
      <c r="A63" s="24">
        <v>160</v>
      </c>
      <c r="B63" s="7" t="s">
        <v>1291</v>
      </c>
      <c r="C63" s="7" t="s">
        <v>1429</v>
      </c>
      <c r="D63" s="7"/>
      <c r="E63" s="4"/>
      <c r="F63" s="4"/>
      <c r="G63" s="26"/>
      <c r="H63" s="4"/>
      <c r="I63" s="4"/>
    </row>
    <row r="64" spans="1:9" x14ac:dyDescent="0.25">
      <c r="A64" s="24">
        <v>164</v>
      </c>
      <c r="B64" s="7" t="s">
        <v>1292</v>
      </c>
      <c r="C64" s="7" t="s">
        <v>1429</v>
      </c>
      <c r="D64" s="7"/>
      <c r="E64" s="4"/>
      <c r="F64" s="4"/>
      <c r="G64" s="26"/>
      <c r="H64" s="4"/>
      <c r="I64" s="4"/>
    </row>
    <row r="65" spans="1:9" x14ac:dyDescent="0.25">
      <c r="A65" s="24">
        <v>177</v>
      </c>
      <c r="B65" s="7" t="s">
        <v>1293</v>
      </c>
      <c r="C65" s="7" t="s">
        <v>8</v>
      </c>
      <c r="D65" s="7"/>
      <c r="E65" s="4"/>
      <c r="F65" s="4"/>
      <c r="G65" s="26"/>
      <c r="H65" s="4"/>
      <c r="I65" s="4"/>
    </row>
    <row r="66" spans="1:9" x14ac:dyDescent="0.25">
      <c r="A66" s="24">
        <v>178</v>
      </c>
      <c r="B66" s="7" t="s">
        <v>1294</v>
      </c>
      <c r="C66" s="7" t="s">
        <v>1432</v>
      </c>
      <c r="D66" s="7"/>
      <c r="E66" s="4"/>
      <c r="F66" s="4"/>
      <c r="G66" s="26"/>
      <c r="H66" s="4"/>
      <c r="I66" s="4"/>
    </row>
    <row r="67" spans="1:9" x14ac:dyDescent="0.25">
      <c r="A67" s="24">
        <v>201</v>
      </c>
      <c r="B67" s="7" t="s">
        <v>1295</v>
      </c>
      <c r="C67" s="7" t="s">
        <v>1429</v>
      </c>
      <c r="D67" s="7"/>
      <c r="E67" s="4"/>
      <c r="F67" s="4"/>
      <c r="G67" s="26"/>
      <c r="H67" s="4"/>
      <c r="I67" s="4"/>
    </row>
    <row r="68" spans="1:9" x14ac:dyDescent="0.25">
      <c r="A68" s="24">
        <v>203</v>
      </c>
      <c r="B68" s="7" t="s">
        <v>1296</v>
      </c>
      <c r="C68" s="7" t="s">
        <v>1429</v>
      </c>
      <c r="D68" s="7"/>
      <c r="E68" s="4"/>
      <c r="F68" s="4"/>
      <c r="G68" s="26"/>
      <c r="H68" s="4"/>
      <c r="I68" s="4"/>
    </row>
    <row r="69" spans="1:9" x14ac:dyDescent="0.25">
      <c r="A69" s="24">
        <v>204</v>
      </c>
      <c r="B69" s="7" t="s">
        <v>1297</v>
      </c>
      <c r="C69" s="7" t="s">
        <v>4</v>
      </c>
      <c r="D69" s="7"/>
      <c r="E69" s="4"/>
      <c r="F69" s="4"/>
      <c r="G69" s="26"/>
      <c r="H69" s="4"/>
      <c r="I69" s="4"/>
    </row>
    <row r="70" spans="1:9" x14ac:dyDescent="0.25">
      <c r="A70" s="24">
        <v>205</v>
      </c>
      <c r="B70" s="7" t="s">
        <v>1298</v>
      </c>
      <c r="C70" s="7" t="s">
        <v>1429</v>
      </c>
      <c r="D70" s="7"/>
      <c r="E70" s="4"/>
      <c r="F70" s="4"/>
      <c r="G70" s="26"/>
      <c r="H70" s="4"/>
      <c r="I70" s="4"/>
    </row>
    <row r="71" spans="1:9" x14ac:dyDescent="0.25">
      <c r="A71" s="24">
        <v>206</v>
      </c>
      <c r="B71" s="7" t="s">
        <v>1299</v>
      </c>
      <c r="C71" s="7" t="s">
        <v>4</v>
      </c>
      <c r="D71" s="7"/>
      <c r="E71" s="4"/>
      <c r="F71" s="4"/>
      <c r="G71" s="26"/>
      <c r="H71" s="4"/>
      <c r="I71" s="4"/>
    </row>
    <row r="72" spans="1:9" x14ac:dyDescent="0.25">
      <c r="A72" s="24">
        <v>207</v>
      </c>
      <c r="B72" s="7" t="s">
        <v>1300</v>
      </c>
      <c r="C72" s="7" t="s">
        <v>1429</v>
      </c>
      <c r="D72" s="7"/>
      <c r="E72" s="4"/>
      <c r="F72" s="4"/>
      <c r="G72" s="26"/>
      <c r="H72" s="4"/>
      <c r="I72" s="4"/>
    </row>
    <row r="73" spans="1:9" x14ac:dyDescent="0.25">
      <c r="A73" s="24">
        <v>210</v>
      </c>
      <c r="B73" s="7" t="s">
        <v>1301</v>
      </c>
      <c r="C73" s="7" t="s">
        <v>1429</v>
      </c>
      <c r="D73" s="7"/>
      <c r="E73" s="4"/>
      <c r="F73" s="4"/>
      <c r="G73" s="26"/>
      <c r="H73" s="4"/>
      <c r="I73" s="4"/>
    </row>
    <row r="74" spans="1:9" x14ac:dyDescent="0.25">
      <c r="A74" s="24">
        <v>211</v>
      </c>
      <c r="B74" s="7" t="s">
        <v>1302</v>
      </c>
      <c r="C74" s="7" t="s">
        <v>4</v>
      </c>
      <c r="D74" s="7"/>
      <c r="E74" s="4"/>
      <c r="F74" s="4"/>
      <c r="G74" s="26"/>
      <c r="H74" s="4"/>
      <c r="I74" s="4"/>
    </row>
    <row r="75" spans="1:9" x14ac:dyDescent="0.25">
      <c r="A75" s="24">
        <v>212</v>
      </c>
      <c r="B75" s="7" t="s">
        <v>1303</v>
      </c>
      <c r="C75" s="7" t="s">
        <v>1429</v>
      </c>
      <c r="D75" s="7"/>
      <c r="E75" s="4"/>
      <c r="F75" s="4"/>
      <c r="G75" s="26"/>
      <c r="H75" s="4"/>
      <c r="I75" s="4"/>
    </row>
    <row r="76" spans="1:9" x14ac:dyDescent="0.25">
      <c r="A76" s="24">
        <v>213</v>
      </c>
      <c r="B76" s="7" t="s">
        <v>1304</v>
      </c>
      <c r="C76" s="7" t="s">
        <v>4</v>
      </c>
      <c r="D76" s="7"/>
      <c r="E76" s="4"/>
      <c r="F76" s="4"/>
      <c r="G76" s="26"/>
      <c r="H76" s="4"/>
      <c r="I76" s="4"/>
    </row>
    <row r="77" spans="1:9" x14ac:dyDescent="0.25">
      <c r="A77" s="24">
        <v>214</v>
      </c>
      <c r="B77" s="7" t="s">
        <v>1305</v>
      </c>
      <c r="C77" s="7" t="s">
        <v>1429</v>
      </c>
      <c r="D77" s="7"/>
      <c r="E77" s="4"/>
      <c r="F77" s="4"/>
      <c r="G77" s="26"/>
      <c r="H77" s="4"/>
      <c r="I77" s="4"/>
    </row>
    <row r="78" spans="1:9" x14ac:dyDescent="0.25">
      <c r="A78" s="24">
        <v>215</v>
      </c>
      <c r="B78" s="7" t="s">
        <v>1306</v>
      </c>
      <c r="C78" s="7" t="s">
        <v>1429</v>
      </c>
      <c r="D78" s="7"/>
      <c r="E78" s="4"/>
      <c r="F78" s="4"/>
      <c r="G78" s="26"/>
      <c r="H78" s="4"/>
      <c r="I78" s="4"/>
    </row>
    <row r="79" spans="1:9" x14ac:dyDescent="0.25">
      <c r="A79" s="24">
        <v>217</v>
      </c>
      <c r="B79" s="7" t="s">
        <v>794</v>
      </c>
      <c r="C79" s="7" t="s">
        <v>4</v>
      </c>
      <c r="D79" s="7"/>
      <c r="E79" s="4"/>
      <c r="F79" s="4"/>
      <c r="G79" s="26"/>
      <c r="H79" s="4"/>
      <c r="I79" s="4"/>
    </row>
    <row r="80" spans="1:9" x14ac:dyDescent="0.25">
      <c r="A80" s="24">
        <v>219</v>
      </c>
      <c r="B80" s="7" t="s">
        <v>1307</v>
      </c>
      <c r="C80" s="7" t="s">
        <v>4</v>
      </c>
      <c r="D80" s="7"/>
      <c r="E80" s="4"/>
      <c r="F80" s="4"/>
      <c r="G80" s="26"/>
      <c r="H80" s="4"/>
      <c r="I80" s="4"/>
    </row>
    <row r="81" spans="1:9" x14ac:dyDescent="0.25">
      <c r="A81" s="24">
        <v>220</v>
      </c>
      <c r="B81" s="7" t="s">
        <v>1308</v>
      </c>
      <c r="C81" s="7" t="s">
        <v>1429</v>
      </c>
      <c r="D81" s="7"/>
      <c r="E81" s="4"/>
      <c r="F81" s="4"/>
      <c r="G81" s="26"/>
      <c r="H81" s="4"/>
      <c r="I81" s="4"/>
    </row>
    <row r="82" spans="1:9" x14ac:dyDescent="0.25">
      <c r="A82" s="24">
        <v>221</v>
      </c>
      <c r="B82" s="7" t="s">
        <v>1309</v>
      </c>
      <c r="C82" s="7" t="s">
        <v>1429</v>
      </c>
      <c r="D82" s="7"/>
      <c r="E82" s="4"/>
      <c r="F82" s="4"/>
      <c r="G82" s="26"/>
      <c r="H82" s="4"/>
      <c r="I82" s="4"/>
    </row>
    <row r="83" spans="1:9" x14ac:dyDescent="0.25">
      <c r="A83" s="24">
        <v>223</v>
      </c>
      <c r="B83" s="7" t="s">
        <v>1310</v>
      </c>
      <c r="C83" s="7" t="s">
        <v>1429</v>
      </c>
      <c r="D83" s="7"/>
      <c r="E83" s="4"/>
      <c r="F83" s="4"/>
      <c r="G83" s="26"/>
      <c r="H83" s="4"/>
      <c r="I83" s="4"/>
    </row>
    <row r="84" spans="1:9" x14ac:dyDescent="0.25">
      <c r="A84" s="24">
        <v>224</v>
      </c>
      <c r="B84" s="7" t="s">
        <v>1311</v>
      </c>
      <c r="C84" s="7" t="s">
        <v>1429</v>
      </c>
      <c r="D84" s="7"/>
      <c r="E84" s="4"/>
      <c r="F84" s="4"/>
      <c r="G84" s="26"/>
      <c r="H84" s="4"/>
      <c r="I84" s="4"/>
    </row>
    <row r="85" spans="1:9" x14ac:dyDescent="0.25">
      <c r="A85" s="24">
        <v>225</v>
      </c>
      <c r="B85" s="7" t="s">
        <v>1312</v>
      </c>
      <c r="C85" s="7" t="s">
        <v>1429</v>
      </c>
      <c r="D85" s="7"/>
      <c r="E85" s="4"/>
      <c r="F85" s="4"/>
      <c r="G85" s="26"/>
      <c r="H85" s="4"/>
      <c r="I85" s="4"/>
    </row>
    <row r="86" spans="1:9" x14ac:dyDescent="0.25">
      <c r="A86" s="24">
        <v>226</v>
      </c>
      <c r="B86" s="7" t="s">
        <v>1313</v>
      </c>
      <c r="C86" s="7" t="s">
        <v>1429</v>
      </c>
      <c r="D86" s="7"/>
      <c r="E86" s="4"/>
      <c r="F86" s="4"/>
      <c r="G86" s="26"/>
      <c r="H86" s="4"/>
      <c r="I86" s="4"/>
    </row>
    <row r="87" spans="1:9" x14ac:dyDescent="0.25">
      <c r="A87" s="24">
        <v>228</v>
      </c>
      <c r="B87" s="7" t="s">
        <v>1314</v>
      </c>
      <c r="C87" s="7" t="s">
        <v>1429</v>
      </c>
      <c r="D87" s="7"/>
      <c r="E87" s="4"/>
      <c r="F87" s="4"/>
      <c r="G87" s="26"/>
      <c r="H87" s="4"/>
      <c r="I87" s="4"/>
    </row>
    <row r="88" spans="1:9" x14ac:dyDescent="0.25">
      <c r="A88" s="24">
        <v>229</v>
      </c>
      <c r="B88" s="7" t="s">
        <v>1315</v>
      </c>
      <c r="C88" s="7" t="s">
        <v>1429</v>
      </c>
      <c r="D88" s="7"/>
      <c r="E88" s="4"/>
      <c r="F88" s="4"/>
      <c r="G88" s="26"/>
      <c r="H88" s="4"/>
      <c r="I88" s="4"/>
    </row>
    <row r="89" spans="1:9" x14ac:dyDescent="0.25">
      <c r="A89" s="24">
        <v>231</v>
      </c>
      <c r="B89" s="7" t="s">
        <v>1316</v>
      </c>
      <c r="C89" s="7" t="s">
        <v>4</v>
      </c>
      <c r="D89" s="7"/>
      <c r="E89" s="4"/>
      <c r="F89" s="4"/>
      <c r="G89" s="26"/>
      <c r="H89" s="4"/>
      <c r="I89" s="4"/>
    </row>
    <row r="90" spans="1:9" x14ac:dyDescent="0.25">
      <c r="A90" s="24">
        <v>232</v>
      </c>
      <c r="B90" s="7" t="s">
        <v>1317</v>
      </c>
      <c r="C90" s="7" t="s">
        <v>1429</v>
      </c>
      <c r="D90" s="7"/>
      <c r="E90" s="4"/>
      <c r="F90" s="4"/>
      <c r="G90" s="26"/>
      <c r="H90" s="4"/>
      <c r="I90" s="4"/>
    </row>
    <row r="91" spans="1:9" x14ac:dyDescent="0.25">
      <c r="A91" s="24">
        <v>233</v>
      </c>
      <c r="B91" s="7" t="s">
        <v>1318</v>
      </c>
      <c r="C91" s="7" t="s">
        <v>1429</v>
      </c>
      <c r="D91" s="7"/>
      <c r="E91" s="4"/>
      <c r="F91" s="4"/>
      <c r="G91" s="26"/>
      <c r="H91" s="4"/>
      <c r="I91" s="4"/>
    </row>
    <row r="92" spans="1:9" x14ac:dyDescent="0.25">
      <c r="A92" s="24">
        <v>234</v>
      </c>
      <c r="B92" s="7" t="s">
        <v>1319</v>
      </c>
      <c r="C92" s="7" t="s">
        <v>1429</v>
      </c>
      <c r="D92" s="7"/>
      <c r="E92" s="4"/>
      <c r="F92" s="4"/>
      <c r="G92" s="26"/>
      <c r="H92" s="4"/>
      <c r="I92" s="4"/>
    </row>
    <row r="93" spans="1:9" x14ac:dyDescent="0.25">
      <c r="A93" s="24">
        <v>235</v>
      </c>
      <c r="B93" s="7" t="s">
        <v>1320</v>
      </c>
      <c r="C93" s="7" t="s">
        <v>1429</v>
      </c>
      <c r="D93" s="7"/>
      <c r="E93" s="4"/>
      <c r="F93" s="4"/>
      <c r="G93" s="26"/>
      <c r="H93" s="4"/>
      <c r="I93" s="4"/>
    </row>
    <row r="94" spans="1:9" x14ac:dyDescent="0.25">
      <c r="A94" s="24">
        <v>236</v>
      </c>
      <c r="B94" s="7" t="s">
        <v>1321</v>
      </c>
      <c r="C94" s="7" t="s">
        <v>1429</v>
      </c>
      <c r="D94" s="7"/>
      <c r="E94" s="4"/>
      <c r="F94" s="4"/>
      <c r="G94" s="26"/>
      <c r="H94" s="4"/>
      <c r="I94" s="4"/>
    </row>
    <row r="95" spans="1:9" x14ac:dyDescent="0.25">
      <c r="A95" s="24">
        <v>237</v>
      </c>
      <c r="B95" s="7" t="s">
        <v>1322</v>
      </c>
      <c r="C95" s="7" t="s">
        <v>1429</v>
      </c>
      <c r="D95" s="7"/>
      <c r="E95" s="4"/>
      <c r="F95" s="4"/>
      <c r="G95" s="26"/>
      <c r="H95" s="4"/>
      <c r="I95" s="4"/>
    </row>
    <row r="96" spans="1:9" x14ac:dyDescent="0.25">
      <c r="A96" s="24">
        <v>239</v>
      </c>
      <c r="B96" s="7" t="s">
        <v>1323</v>
      </c>
      <c r="C96" s="7" t="s">
        <v>8</v>
      </c>
      <c r="D96" s="7"/>
      <c r="E96" s="4"/>
      <c r="F96" s="4"/>
      <c r="G96" s="26"/>
      <c r="H96" s="4"/>
      <c r="I96" s="4"/>
    </row>
    <row r="97" spans="1:9" x14ac:dyDescent="0.25">
      <c r="A97" s="24">
        <v>240</v>
      </c>
      <c r="B97" s="7" t="s">
        <v>1324</v>
      </c>
      <c r="C97" s="7" t="s">
        <v>1429</v>
      </c>
      <c r="D97" s="7"/>
      <c r="E97" s="4"/>
      <c r="F97" s="4"/>
      <c r="G97" s="26"/>
      <c r="H97" s="4"/>
      <c r="I97" s="4"/>
    </row>
    <row r="98" spans="1:9" x14ac:dyDescent="0.25">
      <c r="A98" s="24">
        <v>241</v>
      </c>
      <c r="B98" s="7" t="s">
        <v>1325</v>
      </c>
      <c r="C98" s="7" t="s">
        <v>1430</v>
      </c>
      <c r="D98" s="7"/>
      <c r="E98" s="4"/>
      <c r="F98" s="4"/>
      <c r="G98" s="26"/>
      <c r="H98" s="4"/>
      <c r="I98" s="4"/>
    </row>
    <row r="99" spans="1:9" x14ac:dyDescent="0.25">
      <c r="A99" s="24">
        <v>242</v>
      </c>
      <c r="B99" s="7" t="s">
        <v>1326</v>
      </c>
      <c r="C99" s="7" t="s">
        <v>4</v>
      </c>
      <c r="D99" s="7"/>
      <c r="E99" s="4"/>
      <c r="F99" s="4"/>
      <c r="G99" s="26"/>
      <c r="H99" s="4"/>
      <c r="I99" s="4"/>
    </row>
    <row r="100" spans="1:9" x14ac:dyDescent="0.25">
      <c r="A100" s="24">
        <v>243</v>
      </c>
      <c r="B100" s="7" t="s">
        <v>1327</v>
      </c>
      <c r="C100" s="7" t="s">
        <v>1429</v>
      </c>
      <c r="D100" s="7"/>
      <c r="E100" s="4"/>
      <c r="F100" s="4"/>
      <c r="G100" s="26"/>
      <c r="H100" s="4"/>
      <c r="I100" s="4"/>
    </row>
    <row r="101" spans="1:9" x14ac:dyDescent="0.25">
      <c r="A101" s="24">
        <v>245</v>
      </c>
      <c r="B101" s="7" t="s">
        <v>1328</v>
      </c>
      <c r="C101" s="7" t="s">
        <v>1429</v>
      </c>
      <c r="D101" s="7"/>
      <c r="E101" s="4"/>
      <c r="F101" s="4"/>
      <c r="G101" s="26"/>
      <c r="H101" s="4"/>
      <c r="I101" s="4"/>
    </row>
    <row r="102" spans="1:9" x14ac:dyDescent="0.25">
      <c r="A102" s="24">
        <v>246</v>
      </c>
      <c r="B102" s="7" t="s">
        <v>1329</v>
      </c>
      <c r="C102" s="7" t="s">
        <v>1429</v>
      </c>
      <c r="D102" s="7"/>
      <c r="E102" s="4"/>
      <c r="F102" s="4"/>
      <c r="G102" s="26"/>
      <c r="H102" s="4"/>
      <c r="I102" s="4"/>
    </row>
    <row r="103" spans="1:9" x14ac:dyDescent="0.25">
      <c r="A103" s="24">
        <v>247</v>
      </c>
      <c r="B103" s="7" t="s">
        <v>1330</v>
      </c>
      <c r="C103" s="7" t="s">
        <v>1429</v>
      </c>
      <c r="D103" s="7"/>
      <c r="E103" s="4"/>
      <c r="F103" s="4"/>
      <c r="G103" s="26"/>
      <c r="H103" s="4"/>
      <c r="I103" s="4"/>
    </row>
    <row r="104" spans="1:9" x14ac:dyDescent="0.25">
      <c r="A104" s="24">
        <v>248</v>
      </c>
      <c r="B104" s="7" t="s">
        <v>1331</v>
      </c>
      <c r="C104" s="7" t="s">
        <v>4</v>
      </c>
      <c r="D104" s="7"/>
      <c r="E104" s="4"/>
      <c r="F104" s="4"/>
      <c r="G104" s="26"/>
      <c r="H104" s="4"/>
      <c r="I104" s="4"/>
    </row>
    <row r="105" spans="1:9" x14ac:dyDescent="0.25">
      <c r="A105" s="24">
        <v>249</v>
      </c>
      <c r="B105" s="7" t="s">
        <v>1332</v>
      </c>
      <c r="C105" s="7" t="s">
        <v>4</v>
      </c>
      <c r="D105" s="7"/>
      <c r="E105" s="4"/>
      <c r="F105" s="4"/>
      <c r="G105" s="26"/>
      <c r="H105" s="4"/>
      <c r="I105" s="4"/>
    </row>
    <row r="106" spans="1:9" x14ac:dyDescent="0.25">
      <c r="A106" s="24">
        <v>250</v>
      </c>
      <c r="B106" s="7" t="s">
        <v>1333</v>
      </c>
      <c r="C106" s="7" t="s">
        <v>4</v>
      </c>
      <c r="D106" s="7"/>
      <c r="E106" s="4"/>
      <c r="F106" s="4"/>
      <c r="G106" s="26"/>
      <c r="H106" s="4"/>
      <c r="I106" s="4"/>
    </row>
    <row r="107" spans="1:9" x14ac:dyDescent="0.25">
      <c r="A107" s="24">
        <v>251</v>
      </c>
      <c r="B107" s="7" t="s">
        <v>1334</v>
      </c>
      <c r="C107" s="7" t="s">
        <v>4</v>
      </c>
      <c r="D107" s="7"/>
      <c r="E107" s="4"/>
      <c r="F107" s="4"/>
      <c r="G107" s="26"/>
      <c r="H107" s="4"/>
      <c r="I107" s="4"/>
    </row>
    <row r="108" spans="1:9" x14ac:dyDescent="0.25">
      <c r="A108" s="24">
        <v>254</v>
      </c>
      <c r="B108" s="7" t="s">
        <v>1335</v>
      </c>
      <c r="C108" s="7" t="s">
        <v>1429</v>
      </c>
      <c r="D108" s="7"/>
      <c r="E108" s="4"/>
      <c r="F108" s="4"/>
      <c r="G108" s="26"/>
      <c r="H108" s="4"/>
      <c r="I108" s="4"/>
    </row>
    <row r="109" spans="1:9" x14ac:dyDescent="0.25">
      <c r="A109" s="24">
        <v>256</v>
      </c>
      <c r="B109" s="7" t="s">
        <v>1336</v>
      </c>
      <c r="C109" s="7" t="s">
        <v>4</v>
      </c>
      <c r="D109" s="7"/>
      <c r="E109" s="4"/>
      <c r="F109" s="4"/>
      <c r="G109" s="26"/>
      <c r="H109" s="4"/>
      <c r="I109" s="4"/>
    </row>
    <row r="110" spans="1:9" x14ac:dyDescent="0.25">
      <c r="A110" s="24">
        <v>260</v>
      </c>
      <c r="B110" s="7" t="s">
        <v>1337</v>
      </c>
      <c r="C110" s="7" t="s">
        <v>4</v>
      </c>
      <c r="D110" s="7"/>
      <c r="E110" s="4"/>
      <c r="F110" s="4"/>
      <c r="G110" s="26"/>
      <c r="H110" s="4"/>
      <c r="I110" s="4"/>
    </row>
    <row r="111" spans="1:9" x14ac:dyDescent="0.25">
      <c r="A111" s="24">
        <v>261</v>
      </c>
      <c r="B111" s="7" t="s">
        <v>1338</v>
      </c>
      <c r="C111" s="7" t="s">
        <v>4</v>
      </c>
      <c r="D111" s="7"/>
      <c r="E111" s="4"/>
      <c r="F111" s="4"/>
      <c r="G111" s="26"/>
      <c r="H111" s="4"/>
      <c r="I111" s="4"/>
    </row>
    <row r="112" spans="1:9" x14ac:dyDescent="0.25">
      <c r="A112" s="24">
        <v>262</v>
      </c>
      <c r="B112" s="7" t="s">
        <v>1339</v>
      </c>
      <c r="C112" s="7" t="s">
        <v>1429</v>
      </c>
      <c r="D112" s="7"/>
      <c r="E112" s="4"/>
      <c r="F112" s="4"/>
      <c r="G112" s="26"/>
      <c r="H112" s="4"/>
      <c r="I112" s="4"/>
    </row>
    <row r="113" spans="1:9" x14ac:dyDescent="0.25">
      <c r="A113" s="24">
        <v>301</v>
      </c>
      <c r="B113" s="7" t="s">
        <v>1340</v>
      </c>
      <c r="C113" s="7" t="s">
        <v>1430</v>
      </c>
      <c r="D113" s="7"/>
      <c r="E113" s="4"/>
      <c r="F113" s="4"/>
      <c r="G113" s="26"/>
      <c r="H113" s="4"/>
      <c r="I113" s="4"/>
    </row>
    <row r="114" spans="1:9" x14ac:dyDescent="0.25">
      <c r="A114" s="24">
        <v>307</v>
      </c>
      <c r="B114" s="7" t="s">
        <v>1341</v>
      </c>
      <c r="C114" s="7" t="s">
        <v>1432</v>
      </c>
      <c r="D114" s="7"/>
      <c r="E114" s="4"/>
      <c r="F114" s="4"/>
      <c r="G114" s="26"/>
      <c r="H114" s="4"/>
      <c r="I114" s="4"/>
    </row>
    <row r="115" spans="1:9" x14ac:dyDescent="0.25">
      <c r="A115" s="24">
        <v>313</v>
      </c>
      <c r="B115" s="7" t="s">
        <v>1342</v>
      </c>
      <c r="C115" s="7" t="s">
        <v>1429</v>
      </c>
      <c r="D115" s="7"/>
      <c r="E115" s="4"/>
      <c r="F115" s="4"/>
      <c r="G115" s="26"/>
      <c r="H115" s="4"/>
      <c r="I115" s="4"/>
    </row>
    <row r="116" spans="1:9" x14ac:dyDescent="0.25">
      <c r="A116" s="24">
        <v>314</v>
      </c>
      <c r="B116" s="7" t="s">
        <v>1343</v>
      </c>
      <c r="C116" s="7" t="s">
        <v>4</v>
      </c>
      <c r="D116" s="7"/>
      <c r="E116" s="4"/>
      <c r="F116" s="4"/>
      <c r="G116" s="26"/>
      <c r="H116" s="4"/>
      <c r="I116" s="4"/>
    </row>
    <row r="117" spans="1:9" x14ac:dyDescent="0.25">
      <c r="A117" s="24">
        <v>321</v>
      </c>
      <c r="B117" s="7" t="s">
        <v>1344</v>
      </c>
      <c r="C117" s="7" t="s">
        <v>1429</v>
      </c>
      <c r="D117" s="7"/>
      <c r="E117" s="4"/>
      <c r="F117" s="4"/>
      <c r="G117" s="26"/>
      <c r="H117" s="4"/>
      <c r="I117" s="4"/>
    </row>
    <row r="118" spans="1:9" x14ac:dyDescent="0.25">
      <c r="A118" s="24">
        <v>322</v>
      </c>
      <c r="B118" s="7" t="s">
        <v>1345</v>
      </c>
      <c r="C118" s="7" t="s">
        <v>1429</v>
      </c>
      <c r="D118" s="7"/>
      <c r="E118" s="4"/>
      <c r="F118" s="4"/>
      <c r="G118" s="26"/>
      <c r="H118" s="4"/>
      <c r="I118" s="4"/>
    </row>
    <row r="119" spans="1:9" x14ac:dyDescent="0.25">
      <c r="A119" s="24">
        <v>323</v>
      </c>
      <c r="B119" s="7" t="s">
        <v>1346</v>
      </c>
      <c r="C119" s="7" t="s">
        <v>10</v>
      </c>
      <c r="D119" s="7"/>
      <c r="E119" s="4"/>
      <c r="F119" s="4"/>
      <c r="G119" s="26"/>
      <c r="H119" s="4"/>
      <c r="I119" s="4"/>
    </row>
    <row r="120" spans="1:9" x14ac:dyDescent="0.25">
      <c r="A120" s="24">
        <v>325</v>
      </c>
      <c r="B120" s="7" t="s">
        <v>1347</v>
      </c>
      <c r="C120" s="7" t="s">
        <v>1432</v>
      </c>
      <c r="D120" s="7"/>
      <c r="E120" s="4"/>
      <c r="F120" s="4"/>
      <c r="G120" s="26"/>
      <c r="H120" s="4"/>
      <c r="I120" s="4"/>
    </row>
    <row r="121" spans="1:9" x14ac:dyDescent="0.25">
      <c r="A121" s="24">
        <v>326</v>
      </c>
      <c r="B121" s="7" t="s">
        <v>1348</v>
      </c>
      <c r="C121" s="7" t="s">
        <v>1429</v>
      </c>
      <c r="D121" s="7"/>
      <c r="E121" s="4"/>
      <c r="F121" s="4"/>
      <c r="G121" s="26"/>
      <c r="H121" s="4"/>
      <c r="I121" s="4"/>
    </row>
    <row r="122" spans="1:9" x14ac:dyDescent="0.25">
      <c r="A122" s="24">
        <v>327</v>
      </c>
      <c r="B122" s="7" t="s">
        <v>1349</v>
      </c>
      <c r="C122" s="7" t="s">
        <v>1429</v>
      </c>
      <c r="D122" s="7"/>
      <c r="E122" s="4"/>
      <c r="F122" s="4"/>
      <c r="G122" s="26"/>
      <c r="H122" s="4"/>
      <c r="I122" s="4"/>
    </row>
    <row r="123" spans="1:9" x14ac:dyDescent="0.25">
      <c r="A123" s="24">
        <v>328</v>
      </c>
      <c r="B123" s="7" t="s">
        <v>1350</v>
      </c>
      <c r="C123" s="7" t="s">
        <v>1429</v>
      </c>
      <c r="D123" s="7"/>
      <c r="E123" s="4"/>
      <c r="F123" s="4"/>
      <c r="G123" s="26"/>
      <c r="H123" s="4"/>
      <c r="I123" s="4"/>
    </row>
    <row r="124" spans="1:9" x14ac:dyDescent="0.25">
      <c r="A124" s="24">
        <v>330</v>
      </c>
      <c r="B124" s="7" t="s">
        <v>1351</v>
      </c>
      <c r="C124" s="7" t="s">
        <v>4</v>
      </c>
      <c r="D124" s="7"/>
      <c r="E124" s="4"/>
      <c r="F124" s="4"/>
      <c r="G124" s="26"/>
      <c r="H124" s="4"/>
      <c r="I124" s="4"/>
    </row>
    <row r="125" spans="1:9" x14ac:dyDescent="0.25">
      <c r="A125" s="24">
        <v>332</v>
      </c>
      <c r="B125" s="7" t="s">
        <v>1352</v>
      </c>
      <c r="C125" s="7" t="s">
        <v>4</v>
      </c>
      <c r="D125" s="7"/>
      <c r="E125" s="4"/>
      <c r="F125" s="4"/>
      <c r="G125" s="26"/>
      <c r="H125" s="4"/>
      <c r="I125" s="4"/>
    </row>
    <row r="126" spans="1:9" x14ac:dyDescent="0.25">
      <c r="A126" s="24">
        <v>333</v>
      </c>
      <c r="B126" s="7" t="s">
        <v>1353</v>
      </c>
      <c r="C126" s="7" t="s">
        <v>8</v>
      </c>
      <c r="D126" s="7"/>
      <c r="E126" s="4"/>
      <c r="F126" s="4"/>
      <c r="G126" s="26"/>
      <c r="H126" s="4"/>
      <c r="I126" s="4"/>
    </row>
    <row r="127" spans="1:9" x14ac:dyDescent="0.25">
      <c r="A127" s="24">
        <v>335</v>
      </c>
      <c r="B127" s="7" t="s">
        <v>1354</v>
      </c>
      <c r="C127" s="7" t="s">
        <v>1429</v>
      </c>
      <c r="D127" s="7"/>
      <c r="E127" s="4"/>
      <c r="F127" s="4"/>
      <c r="G127" s="26"/>
      <c r="H127" s="4"/>
      <c r="I127" s="4"/>
    </row>
    <row r="128" spans="1:9" x14ac:dyDescent="0.25">
      <c r="A128" s="24">
        <v>336</v>
      </c>
      <c r="B128" s="7" t="s">
        <v>1355</v>
      </c>
      <c r="C128" s="7" t="s">
        <v>1429</v>
      </c>
      <c r="D128" s="7"/>
      <c r="E128" s="4"/>
      <c r="F128" s="4"/>
      <c r="G128" s="26"/>
      <c r="H128" s="4"/>
      <c r="I128" s="4"/>
    </row>
    <row r="129" spans="1:9" x14ac:dyDescent="0.25">
      <c r="A129" s="24">
        <v>337</v>
      </c>
      <c r="B129" s="7" t="s">
        <v>1356</v>
      </c>
      <c r="C129" s="7" t="s">
        <v>10</v>
      </c>
      <c r="D129" s="7"/>
      <c r="E129" s="4"/>
      <c r="F129" s="4"/>
      <c r="G129" s="26"/>
      <c r="H129" s="4"/>
      <c r="I129" s="4"/>
    </row>
    <row r="130" spans="1:9" x14ac:dyDescent="0.25">
      <c r="A130" s="24">
        <v>339</v>
      </c>
      <c r="B130" s="7" t="s">
        <v>1357</v>
      </c>
      <c r="C130" s="7" t="s">
        <v>1432</v>
      </c>
      <c r="D130" s="7"/>
      <c r="E130" s="4"/>
      <c r="F130" s="4"/>
      <c r="G130" s="26"/>
      <c r="H130" s="4"/>
      <c r="I130" s="4"/>
    </row>
    <row r="131" spans="1:9" x14ac:dyDescent="0.25">
      <c r="A131" s="24">
        <v>341</v>
      </c>
      <c r="B131" s="7" t="s">
        <v>1358</v>
      </c>
      <c r="C131" s="7" t="s">
        <v>8</v>
      </c>
      <c r="D131" s="7"/>
      <c r="E131" s="4"/>
      <c r="F131" s="4"/>
      <c r="G131" s="26"/>
      <c r="H131" s="4"/>
      <c r="I131" s="4"/>
    </row>
    <row r="132" spans="1:9" x14ac:dyDescent="0.25">
      <c r="A132" s="24">
        <v>342</v>
      </c>
      <c r="B132" s="7" t="s">
        <v>1359</v>
      </c>
      <c r="C132" s="7" t="s">
        <v>1432</v>
      </c>
      <c r="D132" s="7"/>
      <c r="E132" s="4"/>
      <c r="F132" s="4"/>
      <c r="G132" s="26"/>
      <c r="H132" s="4"/>
      <c r="I132" s="4"/>
    </row>
    <row r="133" spans="1:9" x14ac:dyDescent="0.25">
      <c r="A133" s="24">
        <v>345</v>
      </c>
      <c r="B133" s="7" t="s">
        <v>1360</v>
      </c>
      <c r="C133" s="7" t="s">
        <v>1430</v>
      </c>
      <c r="D133" s="7"/>
      <c r="E133" s="4"/>
      <c r="F133" s="4"/>
      <c r="G133" s="26"/>
      <c r="H133" s="4"/>
      <c r="I133" s="4"/>
    </row>
    <row r="134" spans="1:9" x14ac:dyDescent="0.25">
      <c r="A134" s="24">
        <v>346</v>
      </c>
      <c r="B134" s="7" t="s">
        <v>1361</v>
      </c>
      <c r="C134" s="7" t="s">
        <v>1430</v>
      </c>
      <c r="D134" s="7"/>
      <c r="E134" s="4"/>
      <c r="F134" s="4"/>
      <c r="G134" s="26"/>
      <c r="H134" s="4"/>
      <c r="I134" s="4"/>
    </row>
    <row r="135" spans="1:9" x14ac:dyDescent="0.25">
      <c r="A135" s="24">
        <v>347</v>
      </c>
      <c r="B135" s="7" t="s">
        <v>1362</v>
      </c>
      <c r="C135" s="7" t="s">
        <v>1429</v>
      </c>
      <c r="D135" s="7"/>
      <c r="E135" s="4"/>
      <c r="F135" s="4"/>
      <c r="G135" s="26"/>
      <c r="H135" s="4"/>
      <c r="I135" s="4"/>
    </row>
    <row r="136" spans="1:9" x14ac:dyDescent="0.25">
      <c r="A136" s="24">
        <v>348</v>
      </c>
      <c r="B136" s="7" t="s">
        <v>1363</v>
      </c>
      <c r="C136" s="7" t="s">
        <v>1432</v>
      </c>
      <c r="D136" s="7"/>
      <c r="E136" s="4"/>
      <c r="F136" s="4"/>
      <c r="G136" s="26"/>
      <c r="H136" s="4"/>
      <c r="I136" s="4"/>
    </row>
    <row r="137" spans="1:9" x14ac:dyDescent="0.25">
      <c r="A137" s="24">
        <v>349</v>
      </c>
      <c r="B137" s="7" t="s">
        <v>1364</v>
      </c>
      <c r="C137" s="7" t="s">
        <v>1432</v>
      </c>
      <c r="D137" s="7"/>
      <c r="E137" s="4"/>
      <c r="F137" s="4"/>
      <c r="G137" s="26"/>
      <c r="H137" s="4"/>
      <c r="I137" s="4"/>
    </row>
    <row r="138" spans="1:9" x14ac:dyDescent="0.25">
      <c r="A138" s="24">
        <v>357</v>
      </c>
      <c r="B138" s="7" t="s">
        <v>1365</v>
      </c>
      <c r="C138" s="7" t="s">
        <v>10</v>
      </c>
      <c r="D138" s="7"/>
      <c r="E138" s="4"/>
      <c r="F138" s="4"/>
      <c r="G138" s="26"/>
      <c r="H138" s="4"/>
      <c r="I138" s="4"/>
    </row>
    <row r="139" spans="1:9" x14ac:dyDescent="0.25">
      <c r="A139" s="24">
        <v>362</v>
      </c>
      <c r="B139" s="7" t="s">
        <v>1366</v>
      </c>
      <c r="C139" s="7" t="s">
        <v>8</v>
      </c>
      <c r="D139" s="7"/>
      <c r="E139" s="4"/>
      <c r="F139" s="4"/>
      <c r="G139" s="26"/>
      <c r="H139" s="4"/>
      <c r="I139" s="4"/>
    </row>
    <row r="140" spans="1:9" x14ac:dyDescent="0.25">
      <c r="A140" s="24">
        <v>364</v>
      </c>
      <c r="B140" s="7" t="s">
        <v>1367</v>
      </c>
      <c r="C140" s="7" t="s">
        <v>1432</v>
      </c>
      <c r="D140" s="7"/>
      <c r="E140" s="4"/>
      <c r="F140" s="4"/>
      <c r="G140" s="26"/>
      <c r="H140" s="4"/>
      <c r="I140" s="4"/>
    </row>
    <row r="141" spans="1:9" x14ac:dyDescent="0.25">
      <c r="A141" s="24">
        <v>368</v>
      </c>
      <c r="B141" s="7" t="s">
        <v>1368</v>
      </c>
      <c r="C141" s="7" t="s">
        <v>1429</v>
      </c>
      <c r="D141" s="7"/>
      <c r="E141" s="4"/>
      <c r="F141" s="4"/>
      <c r="G141" s="26"/>
      <c r="H141" s="4"/>
      <c r="I141" s="4"/>
    </row>
    <row r="142" spans="1:9" x14ac:dyDescent="0.25">
      <c r="A142" s="24">
        <v>371</v>
      </c>
      <c r="B142" s="7" t="s">
        <v>1369</v>
      </c>
      <c r="C142" s="7" t="s">
        <v>1429</v>
      </c>
      <c r="D142" s="7"/>
      <c r="E142" s="4"/>
      <c r="F142" s="4"/>
      <c r="G142" s="26"/>
      <c r="H142" s="4"/>
      <c r="I142" s="4"/>
    </row>
    <row r="143" spans="1:9" x14ac:dyDescent="0.25">
      <c r="A143" s="24">
        <v>373</v>
      </c>
      <c r="B143" s="7" t="s">
        <v>1370</v>
      </c>
      <c r="C143" s="7" t="s">
        <v>1429</v>
      </c>
      <c r="D143" s="7"/>
      <c r="E143" s="4"/>
      <c r="F143" s="4"/>
      <c r="G143" s="26"/>
      <c r="H143" s="4"/>
      <c r="I143" s="4"/>
    </row>
    <row r="144" spans="1:9" x14ac:dyDescent="0.25">
      <c r="A144" s="24">
        <v>374</v>
      </c>
      <c r="B144" s="7" t="s">
        <v>1371</v>
      </c>
      <c r="C144" s="7" t="s">
        <v>1432</v>
      </c>
      <c r="D144" s="7"/>
      <c r="E144" s="4"/>
      <c r="F144" s="4"/>
      <c r="G144" s="26"/>
      <c r="H144" s="4"/>
      <c r="I144" s="4"/>
    </row>
    <row r="145" spans="1:9" x14ac:dyDescent="0.25">
      <c r="A145" s="24">
        <v>375</v>
      </c>
      <c r="B145" s="7" t="s">
        <v>1372</v>
      </c>
      <c r="C145" s="7" t="s">
        <v>1429</v>
      </c>
      <c r="D145" s="7"/>
      <c r="E145" s="4"/>
      <c r="F145" s="4"/>
      <c r="G145" s="26"/>
      <c r="H145" s="4"/>
      <c r="I145" s="4"/>
    </row>
    <row r="146" spans="1:9" x14ac:dyDescent="0.25">
      <c r="A146" s="24">
        <v>376</v>
      </c>
      <c r="B146" s="7" t="s">
        <v>1373</v>
      </c>
      <c r="C146" s="7" t="s">
        <v>8</v>
      </c>
      <c r="D146" s="7"/>
      <c r="E146" s="4"/>
      <c r="F146" s="4"/>
      <c r="G146" s="26"/>
      <c r="H146" s="4"/>
      <c r="I146" s="4"/>
    </row>
    <row r="147" spans="1:9" x14ac:dyDescent="0.25">
      <c r="A147" s="24">
        <v>377</v>
      </c>
      <c r="B147" s="7" t="s">
        <v>1374</v>
      </c>
      <c r="C147" s="7" t="s">
        <v>1432</v>
      </c>
      <c r="D147" s="7"/>
      <c r="E147" s="4"/>
      <c r="F147" s="4"/>
      <c r="G147" s="26"/>
      <c r="H147" s="4"/>
      <c r="I147" s="4"/>
    </row>
    <row r="148" spans="1:9" x14ac:dyDescent="0.25">
      <c r="A148" s="24">
        <v>379</v>
      </c>
      <c r="B148" s="7" t="s">
        <v>1375</v>
      </c>
      <c r="C148" s="7" t="s">
        <v>4</v>
      </c>
      <c r="D148" s="7"/>
      <c r="E148" s="4"/>
      <c r="F148" s="4"/>
      <c r="G148" s="26"/>
      <c r="H148" s="4"/>
      <c r="I148" s="4"/>
    </row>
    <row r="149" spans="1:9" x14ac:dyDescent="0.25">
      <c r="A149" s="24">
        <v>381</v>
      </c>
      <c r="B149" s="7" t="s">
        <v>1376</v>
      </c>
      <c r="C149" s="7" t="s">
        <v>1429</v>
      </c>
      <c r="D149" s="7"/>
      <c r="E149" s="4"/>
      <c r="F149" s="4"/>
      <c r="G149" s="26"/>
      <c r="H149" s="4"/>
      <c r="I149" s="4"/>
    </row>
    <row r="150" spans="1:9" x14ac:dyDescent="0.25">
      <c r="A150" s="24">
        <v>382</v>
      </c>
      <c r="B150" s="7" t="s">
        <v>1377</v>
      </c>
      <c r="C150" s="7" t="s">
        <v>1432</v>
      </c>
      <c r="D150" s="7"/>
      <c r="E150" s="4"/>
      <c r="F150" s="4"/>
      <c r="G150" s="26"/>
      <c r="H150" s="4"/>
      <c r="I150" s="4"/>
    </row>
    <row r="151" spans="1:9" x14ac:dyDescent="0.25">
      <c r="A151" s="24">
        <v>384</v>
      </c>
      <c r="B151" s="7" t="s">
        <v>1378</v>
      </c>
      <c r="C151" s="7" t="s">
        <v>4</v>
      </c>
      <c r="D151" s="7"/>
      <c r="E151" s="4"/>
      <c r="F151" s="4"/>
      <c r="G151" s="26"/>
      <c r="H151" s="4"/>
      <c r="I151" s="4"/>
    </row>
    <row r="152" spans="1:9" x14ac:dyDescent="0.25">
      <c r="A152" s="24">
        <v>400</v>
      </c>
      <c r="B152" s="7" t="s">
        <v>1379</v>
      </c>
      <c r="C152" s="7" t="s">
        <v>8</v>
      </c>
      <c r="D152" s="7"/>
      <c r="E152" s="4"/>
      <c r="F152" s="4"/>
      <c r="G152" s="26"/>
      <c r="H152" s="4"/>
      <c r="I152" s="4"/>
    </row>
    <row r="153" spans="1:9" x14ac:dyDescent="0.25">
      <c r="A153" s="24">
        <v>403</v>
      </c>
      <c r="B153" s="7" t="s">
        <v>1380</v>
      </c>
      <c r="C153" s="7" t="s">
        <v>8</v>
      </c>
      <c r="D153" s="7"/>
      <c r="E153" s="4"/>
      <c r="F153" s="4"/>
      <c r="G153" s="26"/>
      <c r="H153" s="4"/>
      <c r="I153" s="4"/>
    </row>
    <row r="154" spans="1:9" x14ac:dyDescent="0.25">
      <c r="A154" s="24">
        <v>405</v>
      </c>
      <c r="B154" s="7" t="s">
        <v>1381</v>
      </c>
      <c r="C154" s="7" t="s">
        <v>8</v>
      </c>
      <c r="D154" s="7"/>
      <c r="E154" s="4"/>
      <c r="F154" s="4"/>
      <c r="G154" s="26"/>
      <c r="H154" s="4"/>
      <c r="I154" s="4"/>
    </row>
    <row r="155" spans="1:9" x14ac:dyDescent="0.25">
      <c r="A155" s="24">
        <v>406</v>
      </c>
      <c r="B155" s="7" t="s">
        <v>1382</v>
      </c>
      <c r="C155" s="7" t="s">
        <v>8</v>
      </c>
      <c r="D155" s="7"/>
      <c r="E155" s="4"/>
      <c r="F155" s="4"/>
      <c r="G155" s="26"/>
      <c r="H155" s="4"/>
      <c r="I155" s="4"/>
    </row>
    <row r="156" spans="1:9" x14ac:dyDescent="0.25">
      <c r="A156" s="24">
        <v>407</v>
      </c>
      <c r="B156" s="7" t="s">
        <v>1383</v>
      </c>
      <c r="C156" s="7" t="s">
        <v>8</v>
      </c>
      <c r="D156" s="7"/>
      <c r="E156" s="4"/>
      <c r="F156" s="4"/>
      <c r="G156" s="26"/>
      <c r="H156" s="4"/>
      <c r="I156" s="4"/>
    </row>
    <row r="157" spans="1:9" x14ac:dyDescent="0.25">
      <c r="A157" s="24">
        <v>410</v>
      </c>
      <c r="B157" s="7" t="s">
        <v>1384</v>
      </c>
      <c r="C157" s="7" t="s">
        <v>8</v>
      </c>
      <c r="D157" s="7"/>
      <c r="E157" s="4"/>
      <c r="F157" s="4"/>
      <c r="G157" s="26"/>
      <c r="H157" s="4"/>
      <c r="I157" s="4"/>
    </row>
    <row r="158" spans="1:9" x14ac:dyDescent="0.25">
      <c r="A158" s="24">
        <v>413</v>
      </c>
      <c r="B158" s="7" t="s">
        <v>1385</v>
      </c>
      <c r="C158" s="7" t="s">
        <v>8</v>
      </c>
      <c r="D158" s="7"/>
      <c r="E158" s="4"/>
      <c r="F158" s="4"/>
      <c r="G158" s="26"/>
      <c r="H158" s="4"/>
      <c r="I158" s="4"/>
    </row>
    <row r="159" spans="1:9" x14ac:dyDescent="0.25">
      <c r="A159" s="24">
        <v>414</v>
      </c>
      <c r="B159" s="7" t="s">
        <v>1386</v>
      </c>
      <c r="C159" s="7" t="s">
        <v>8</v>
      </c>
      <c r="D159" s="7"/>
      <c r="E159" s="4"/>
      <c r="F159" s="4"/>
      <c r="G159" s="26"/>
      <c r="H159" s="4"/>
      <c r="I159" s="4"/>
    </row>
    <row r="160" spans="1:9" x14ac:dyDescent="0.25">
      <c r="A160" s="24">
        <v>415</v>
      </c>
      <c r="B160" s="7" t="s">
        <v>1387</v>
      </c>
      <c r="C160" s="7" t="s">
        <v>8</v>
      </c>
      <c r="D160" s="7"/>
      <c r="E160" s="4"/>
      <c r="F160" s="4"/>
      <c r="G160" s="26"/>
      <c r="H160" s="4"/>
      <c r="I160" s="4"/>
    </row>
    <row r="161" spans="1:9" x14ac:dyDescent="0.25">
      <c r="A161" s="24">
        <v>416</v>
      </c>
      <c r="B161" s="7" t="s">
        <v>1388</v>
      </c>
      <c r="C161" s="7" t="s">
        <v>8</v>
      </c>
      <c r="D161" s="7"/>
      <c r="E161" s="4"/>
      <c r="F161" s="4"/>
      <c r="G161" s="26"/>
      <c r="H161" s="4"/>
      <c r="I161" s="4"/>
    </row>
    <row r="162" spans="1:9" x14ac:dyDescent="0.25">
      <c r="A162" s="24">
        <v>419</v>
      </c>
      <c r="B162" s="7" t="s">
        <v>1389</v>
      </c>
      <c r="C162" s="7" t="s">
        <v>8</v>
      </c>
      <c r="D162" s="7"/>
      <c r="E162" s="4"/>
      <c r="F162" s="4"/>
      <c r="G162" s="26"/>
      <c r="H162" s="4"/>
      <c r="I162" s="4"/>
    </row>
    <row r="163" spans="1:9" x14ac:dyDescent="0.25">
      <c r="A163" s="24">
        <v>421</v>
      </c>
      <c r="B163" s="7" t="s">
        <v>1390</v>
      </c>
      <c r="C163" s="7" t="s">
        <v>1432</v>
      </c>
      <c r="D163" s="7"/>
      <c r="E163" s="4"/>
      <c r="F163" s="4"/>
      <c r="G163" s="26"/>
      <c r="H163" s="4"/>
      <c r="I163" s="4"/>
    </row>
    <row r="164" spans="1:9" x14ac:dyDescent="0.25">
      <c r="A164" s="24">
        <v>422</v>
      </c>
      <c r="B164" s="7" t="s">
        <v>1391</v>
      </c>
      <c r="C164" s="7" t="s">
        <v>1432</v>
      </c>
      <c r="D164" s="7"/>
      <c r="E164" s="4"/>
      <c r="F164" s="4"/>
      <c r="G164" s="26"/>
      <c r="H164" s="4"/>
      <c r="I164" s="4"/>
    </row>
    <row r="165" spans="1:9" x14ac:dyDescent="0.25">
      <c r="A165" s="24">
        <v>427</v>
      </c>
      <c r="B165" s="7" t="s">
        <v>1392</v>
      </c>
      <c r="C165" s="7" t="s">
        <v>1432</v>
      </c>
      <c r="D165" s="7"/>
      <c r="E165" s="4"/>
      <c r="F165" s="4"/>
      <c r="G165" s="26"/>
      <c r="H165" s="4"/>
      <c r="I165" s="4"/>
    </row>
    <row r="166" spans="1:9" x14ac:dyDescent="0.25">
      <c r="A166" s="24">
        <v>429</v>
      </c>
      <c r="B166" s="7" t="s">
        <v>1393</v>
      </c>
      <c r="C166" s="7" t="s">
        <v>8</v>
      </c>
      <c r="D166" s="7"/>
      <c r="E166" s="4"/>
      <c r="F166" s="4"/>
      <c r="G166" s="26"/>
      <c r="H166" s="4"/>
      <c r="I166" s="4"/>
    </row>
    <row r="167" spans="1:9" x14ac:dyDescent="0.25">
      <c r="A167" s="24">
        <v>430</v>
      </c>
      <c r="B167" s="7" t="s">
        <v>1394</v>
      </c>
      <c r="C167" s="7" t="s">
        <v>8</v>
      </c>
      <c r="D167" s="7"/>
      <c r="E167" s="4"/>
      <c r="F167" s="4"/>
      <c r="G167" s="26"/>
      <c r="H167" s="4"/>
      <c r="I167" s="4"/>
    </row>
    <row r="168" spans="1:9" x14ac:dyDescent="0.25">
      <c r="A168" s="24">
        <v>432</v>
      </c>
      <c r="B168" s="7" t="s">
        <v>1395</v>
      </c>
      <c r="C168" s="7" t="s">
        <v>8</v>
      </c>
      <c r="D168" s="7"/>
      <c r="E168" s="4"/>
      <c r="F168" s="4"/>
      <c r="G168" s="26"/>
      <c r="H168" s="4"/>
      <c r="I168" s="4"/>
    </row>
    <row r="169" spans="1:9" x14ac:dyDescent="0.25">
      <c r="A169" s="24">
        <v>433</v>
      </c>
      <c r="B169" s="7" t="s">
        <v>1396</v>
      </c>
      <c r="C169" s="7" t="s">
        <v>8</v>
      </c>
      <c r="D169" s="7"/>
      <c r="E169" s="4"/>
      <c r="F169" s="4"/>
      <c r="G169" s="26"/>
      <c r="H169" s="4"/>
      <c r="I169" s="4"/>
    </row>
    <row r="170" spans="1:9" x14ac:dyDescent="0.25">
      <c r="A170" s="24">
        <v>450</v>
      </c>
      <c r="B170" s="7" t="s">
        <v>1030</v>
      </c>
      <c r="C170" s="7" t="s">
        <v>8</v>
      </c>
      <c r="D170" s="7"/>
      <c r="E170" s="4"/>
      <c r="F170" s="4"/>
      <c r="G170" s="26"/>
      <c r="H170" s="4"/>
      <c r="I170" s="4"/>
    </row>
    <row r="171" spans="1:9" x14ac:dyDescent="0.25">
      <c r="A171" s="24">
        <v>454</v>
      </c>
      <c r="B171" s="7" t="s">
        <v>1397</v>
      </c>
      <c r="C171" s="7" t="s">
        <v>8</v>
      </c>
      <c r="D171" s="7"/>
      <c r="E171" s="4"/>
      <c r="F171" s="4"/>
      <c r="G171" s="26"/>
      <c r="H171" s="4"/>
      <c r="I171" s="4"/>
    </row>
    <row r="172" spans="1:9" x14ac:dyDescent="0.25">
      <c r="A172" s="24">
        <v>480</v>
      </c>
      <c r="B172" s="7" t="s">
        <v>1398</v>
      </c>
      <c r="C172" s="7" t="s">
        <v>8</v>
      </c>
      <c r="D172" s="7"/>
      <c r="E172" s="4"/>
      <c r="F172" s="4"/>
      <c r="G172" s="26"/>
      <c r="H172" s="4"/>
      <c r="I172" s="4"/>
    </row>
    <row r="173" spans="1:9" x14ac:dyDescent="0.25">
      <c r="A173" s="24">
        <v>858</v>
      </c>
      <c r="B173" s="7" t="s">
        <v>1399</v>
      </c>
      <c r="C173" s="7" t="s">
        <v>1431</v>
      </c>
      <c r="D173" s="7"/>
      <c r="E173" s="4"/>
      <c r="F173" s="4"/>
      <c r="G173" s="26"/>
      <c r="H173" s="4"/>
      <c r="I173" s="4"/>
    </row>
    <row r="174" spans="1:9" x14ac:dyDescent="0.25">
      <c r="A174" s="24">
        <v>884</v>
      </c>
      <c r="B174" s="7" t="s">
        <v>1400</v>
      </c>
      <c r="C174" s="7" t="s">
        <v>1431</v>
      </c>
      <c r="D174" s="7"/>
      <c r="E174" s="4"/>
      <c r="F174" s="4"/>
      <c r="G174" s="26"/>
      <c r="H174" s="4"/>
      <c r="I174" s="4"/>
    </row>
    <row r="175" spans="1:9" x14ac:dyDescent="0.25">
      <c r="A175" s="27">
        <v>1000</v>
      </c>
      <c r="B175" s="28" t="s">
        <v>1401</v>
      </c>
      <c r="C175" s="28" t="s">
        <v>1432</v>
      </c>
      <c r="D175" s="28"/>
      <c r="E175" s="29"/>
      <c r="F175" s="29"/>
      <c r="G175" s="30"/>
      <c r="H175" s="4"/>
      <c r="I175" s="4"/>
    </row>
    <row r="176" spans="1:9" x14ac:dyDescent="0.25">
      <c r="A176" s="27" t="s">
        <v>1428</v>
      </c>
      <c r="B176" s="28">
        <f>SUBTOTAL(103,Table22[School Name])</f>
        <v>174</v>
      </c>
      <c r="C176" s="28"/>
      <c r="D176" s="28">
        <f>SUBTOTAL(102,Table22[Assigned SRO])</f>
        <v>0</v>
      </c>
      <c r="E176" s="29">
        <f>COUNTIF(E2:E175,"Yes")</f>
        <v>0</v>
      </c>
      <c r="F176" s="29">
        <f>COUNTIF(F2:F175,"Yes")</f>
        <v>0</v>
      </c>
      <c r="G176" s="30">
        <f>COUNTIF(G2:G175,"Yes")</f>
        <v>0</v>
      </c>
      <c r="H176" s="4"/>
      <c r="I176" s="4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175" xr:uid="{D72C788D-A852-4E3B-848B-73919DEA3393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75" xr:uid="{9D62249D-3117-4B36-8D2D-BE40E3794AB6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175" xr:uid="{4074F997-4C3B-4983-95F9-FAA2E9C511AA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75" xr:uid="{B4AAE9C9-6405-43FC-8C44-3A4712209705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 " sqref="H2:H175" xr:uid="{C4F61F1C-007A-475A-AA11-64AB285C5F56}"/>
    <dataValidation allowBlank="1" showInputMessage="1" showErrorMessage="1" errorTitle="Error" error="This must be the name of the SSEs." prompt="Write the names of the School Security Employees. " sqref="I2:I175" xr:uid="{3A1DDCF0-6EC0-4E9D-8B22-F3DA18836A3D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9622-2966-45E2-AD23-72825ADE8C9A}">
  <dimension ref="A1:K27"/>
  <sheetViews>
    <sheetView workbookViewId="0">
      <selection activeCell="J26" sqref="J26"/>
    </sheetView>
  </sheetViews>
  <sheetFormatPr defaultColWidth="9.140625" defaultRowHeight="15" x14ac:dyDescent="0.25"/>
  <cols>
    <col min="1" max="1" width="17.140625" customWidth="1"/>
    <col min="2" max="2" width="32.8554687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40.42578125" customWidth="1"/>
    <col min="11" max="11" width="92.7109375" customWidth="1"/>
  </cols>
  <sheetData>
    <row r="1" spans="1:1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22" t="s">
        <v>1411</v>
      </c>
      <c r="F1" s="22" t="s">
        <v>1412</v>
      </c>
      <c r="G1" s="32" t="s">
        <v>1427</v>
      </c>
      <c r="H1" s="22" t="s">
        <v>1434</v>
      </c>
      <c r="I1" s="22" t="s">
        <v>1435</v>
      </c>
    </row>
    <row r="2" spans="1:11" ht="17.25" x14ac:dyDescent="0.25">
      <c r="A2" s="24">
        <v>101</v>
      </c>
      <c r="B2" s="7" t="s">
        <v>325</v>
      </c>
      <c r="C2" s="7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110</v>
      </c>
      <c r="B3" s="7" t="s">
        <v>326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111</v>
      </c>
      <c r="B4" s="7" t="s">
        <v>124</v>
      </c>
      <c r="C4" s="7" t="s">
        <v>10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113</v>
      </c>
      <c r="B5" s="7" t="s">
        <v>327</v>
      </c>
      <c r="C5" s="7" t="s">
        <v>8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114</v>
      </c>
      <c r="B6" s="7" t="s">
        <v>328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115</v>
      </c>
      <c r="B7" s="7" t="s">
        <v>329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116</v>
      </c>
      <c r="B8" s="7" t="s">
        <v>330</v>
      </c>
      <c r="C8" s="7" t="s">
        <v>10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201</v>
      </c>
      <c r="B9" s="7" t="s">
        <v>331</v>
      </c>
      <c r="C9" s="7" t="s">
        <v>10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206</v>
      </c>
      <c r="B10" s="7" t="s">
        <v>332</v>
      </c>
      <c r="C10" s="7" t="s">
        <v>1430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207</v>
      </c>
      <c r="B11" s="7" t="s">
        <v>333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208</v>
      </c>
      <c r="B12" s="7" t="s">
        <v>334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209</v>
      </c>
      <c r="B13" s="7" t="s">
        <v>335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213</v>
      </c>
      <c r="B14" s="7" t="s">
        <v>336</v>
      </c>
      <c r="C14" s="7" t="s">
        <v>8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214</v>
      </c>
      <c r="B15" s="7" t="s">
        <v>337</v>
      </c>
      <c r="C15" s="7" t="s">
        <v>1431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215</v>
      </c>
      <c r="B16" s="7" t="s">
        <v>338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216</v>
      </c>
      <c r="B17" s="7" t="s">
        <v>339</v>
      </c>
      <c r="C17" s="7" t="s">
        <v>10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217</v>
      </c>
      <c r="B18" s="7" t="s">
        <v>340</v>
      </c>
      <c r="C18" s="7" t="s">
        <v>8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302</v>
      </c>
      <c r="B19" s="7" t="s">
        <v>341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312</v>
      </c>
      <c r="B20" s="7" t="s">
        <v>342</v>
      </c>
      <c r="C20" s="7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314</v>
      </c>
      <c r="B21" s="7" t="s">
        <v>343</v>
      </c>
      <c r="C21" s="7" t="s">
        <v>8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315</v>
      </c>
      <c r="B22" s="7" t="s">
        <v>344</v>
      </c>
      <c r="C22" s="7" t="s">
        <v>10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316</v>
      </c>
      <c r="B23" s="7" t="s">
        <v>345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317</v>
      </c>
      <c r="B24" s="7" t="s">
        <v>346</v>
      </c>
      <c r="C24" s="7" t="s">
        <v>4</v>
      </c>
      <c r="D24" s="4"/>
      <c r="E24" s="4"/>
      <c r="F24" s="4"/>
      <c r="G24" s="26"/>
      <c r="H24" s="4"/>
      <c r="I24" s="4"/>
    </row>
    <row r="25" spans="1:11" x14ac:dyDescent="0.25">
      <c r="A25" s="24">
        <v>318</v>
      </c>
      <c r="B25" s="7" t="s">
        <v>347</v>
      </c>
      <c r="C25" s="7" t="s">
        <v>10</v>
      </c>
      <c r="D25" s="4"/>
      <c r="E25" s="4"/>
      <c r="F25" s="4"/>
      <c r="G25" s="26"/>
      <c r="H25" s="4"/>
      <c r="I25" s="4"/>
      <c r="K25" s="1"/>
    </row>
    <row r="26" spans="1:11" x14ac:dyDescent="0.25">
      <c r="A26" s="27">
        <v>500</v>
      </c>
      <c r="B26" s="28" t="s">
        <v>348</v>
      </c>
      <c r="C26" s="28" t="s">
        <v>1432</v>
      </c>
      <c r="D26" s="29"/>
      <c r="E26" s="29"/>
      <c r="F26" s="29"/>
      <c r="G26" s="30"/>
      <c r="H26" s="29"/>
      <c r="I26" s="29"/>
    </row>
    <row r="27" spans="1:11" x14ac:dyDescent="0.25">
      <c r="A27" s="27" t="s">
        <v>1428</v>
      </c>
      <c r="B27" s="28">
        <f>SUBTOTAL(103,Table21[School Name])</f>
        <v>25</v>
      </c>
      <c r="C27" s="28"/>
      <c r="D27" s="29">
        <f>SUBTOTAL(102,Table21[Assigned SRO])</f>
        <v>0</v>
      </c>
      <c r="E27" s="29">
        <f>COUNTIF(E2:E26,"Yes")</f>
        <v>0</v>
      </c>
      <c r="F27" s="29">
        <f>COUNTIF(F2:F26,"Yes")</f>
        <v>0</v>
      </c>
      <c r="G27" s="30">
        <f>COUNTIF(G2:G26,"Yes")</f>
        <v>0</v>
      </c>
      <c r="H27" s="29"/>
      <c r="I27" s="29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26" xr:uid="{AF015E4E-62F2-45E8-8CD9-9E96E1895A83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26" xr:uid="{6B042C1B-DBA4-4C9A-B26C-51B207243CD3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26" xr:uid="{209551FE-8B5E-43EB-9142-9B442AABC324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" prompt="This must be &quot;Yes&quot; or &quot;No.&quot; " sqref="G2:G26" xr:uid="{434A1A74-26B4-4506-A018-079717C9B683}">
      <formula1>2</formula1>
      <formula2>3</formula2>
    </dataValidation>
    <dataValidation allowBlank="1" showInputMessage="1" showErrorMessage="1" errorTitle="Error" error="This must be the name of the SROs." prompt="Write the names of the School Resource Officers. " sqref="H2:H26" xr:uid="{7B789000-ABD3-470F-9A57-5CFA40CF3F0B}"/>
    <dataValidation allowBlank="1" showInputMessage="1" showErrorMessage="1" errorTitle="Error" error="This must be the names of the SSEs." prompt="Write the names of the School Security Employees. " sqref="I2:I26" xr:uid="{E8E25A9C-216B-4B05-94D5-BB4678372A2B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F917-4C6A-4F8C-9844-300E7FD8EF84}">
  <dimension ref="A1:K25"/>
  <sheetViews>
    <sheetView workbookViewId="0">
      <selection activeCell="J16" sqref="J16"/>
    </sheetView>
  </sheetViews>
  <sheetFormatPr defaultColWidth="9.140625" defaultRowHeight="15" x14ac:dyDescent="0.25"/>
  <cols>
    <col min="1" max="1" width="17.140625" customWidth="1"/>
    <col min="2" max="2" width="32.285156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22" t="s">
        <v>1411</v>
      </c>
      <c r="F1" s="22" t="s">
        <v>1412</v>
      </c>
      <c r="G1" s="32" t="s">
        <v>1424</v>
      </c>
      <c r="H1" s="22" t="s">
        <v>1434</v>
      </c>
      <c r="I1" s="22" t="s">
        <v>1435</v>
      </c>
    </row>
    <row r="2" spans="1:11" ht="17.25" x14ac:dyDescent="0.25">
      <c r="A2" s="24">
        <v>201</v>
      </c>
      <c r="B2" s="7" t="s">
        <v>349</v>
      </c>
      <c r="C2" s="7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301</v>
      </c>
      <c r="B3" s="7" t="s">
        <v>350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302</v>
      </c>
      <c r="B4" s="7" t="s">
        <v>351</v>
      </c>
      <c r="C4" s="7" t="s">
        <v>10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401</v>
      </c>
      <c r="B5" s="7" t="s">
        <v>352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501</v>
      </c>
      <c r="B6" s="7" t="s">
        <v>353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701</v>
      </c>
      <c r="B7" s="7" t="s">
        <v>354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703</v>
      </c>
      <c r="B8" s="7" t="s">
        <v>355</v>
      </c>
      <c r="C8" s="7" t="s">
        <v>8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704</v>
      </c>
      <c r="B9" s="7" t="s">
        <v>356</v>
      </c>
      <c r="C9" s="7" t="s">
        <v>1431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801</v>
      </c>
      <c r="B10" s="7" t="s">
        <v>357</v>
      </c>
      <c r="C10" s="7" t="s">
        <v>8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7">
        <v>802</v>
      </c>
      <c r="B11" s="28" t="s">
        <v>358</v>
      </c>
      <c r="C11" s="28" t="s">
        <v>10</v>
      </c>
      <c r="D11" s="29"/>
      <c r="E11" s="29"/>
      <c r="F11" s="29"/>
      <c r="G11" s="30"/>
      <c r="H11" s="29"/>
      <c r="I11" s="29"/>
      <c r="K11" s="14"/>
    </row>
    <row r="12" spans="1:11" ht="30" x14ac:dyDescent="0.25">
      <c r="A12" s="27" t="s">
        <v>1428</v>
      </c>
      <c r="B12" s="28">
        <f>SUBTOTAL(103,Table20[School Name])</f>
        <v>10</v>
      </c>
      <c r="C12" s="28"/>
      <c r="D12" s="29">
        <f>SUBTOTAL(102,Table20[Assigned SRO])</f>
        <v>0</v>
      </c>
      <c r="E12" s="29">
        <f>COUNTIF(E2:E11,"Yes")</f>
        <v>0</v>
      </c>
      <c r="F12" s="29">
        <f>COUNTIF(F2:F11,"Yes")</f>
        <v>0</v>
      </c>
      <c r="G12" s="30">
        <f>COUNTIF(G2:G11,"Yes")</f>
        <v>0</v>
      </c>
      <c r="H12" s="29"/>
      <c r="I12" s="29"/>
      <c r="K12" s="14" t="s">
        <v>1405</v>
      </c>
    </row>
    <row r="13" spans="1:11" ht="30" x14ac:dyDescent="0.25">
      <c r="K13" s="14" t="s">
        <v>1406</v>
      </c>
    </row>
    <row r="14" spans="1:11" x14ac:dyDescent="0.25">
      <c r="K14" s="14"/>
    </row>
    <row r="15" spans="1:11" ht="30" x14ac:dyDescent="0.25">
      <c r="K15" s="15" t="s">
        <v>1418</v>
      </c>
    </row>
    <row r="16" spans="1:11" x14ac:dyDescent="0.25">
      <c r="K16" s="15" t="s">
        <v>1419</v>
      </c>
    </row>
    <row r="17" spans="11:11" x14ac:dyDescent="0.25">
      <c r="K17" s="14"/>
    </row>
    <row r="18" spans="11:11" x14ac:dyDescent="0.25">
      <c r="K18" s="13" t="s">
        <v>1407</v>
      </c>
    </row>
    <row r="19" spans="11:11" x14ac:dyDescent="0.25">
      <c r="K19" s="14" t="s">
        <v>1420</v>
      </c>
    </row>
    <row r="20" spans="11:11" ht="30" x14ac:dyDescent="0.25">
      <c r="K20" s="14" t="s">
        <v>1421</v>
      </c>
    </row>
    <row r="21" spans="11:11" x14ac:dyDescent="0.25">
      <c r="K21" s="14" t="s">
        <v>1422</v>
      </c>
    </row>
    <row r="22" spans="11:11" x14ac:dyDescent="0.25">
      <c r="K22" s="14" t="s">
        <v>1423</v>
      </c>
    </row>
    <row r="23" spans="11:11" x14ac:dyDescent="0.25">
      <c r="K23" s="14" t="s">
        <v>1408</v>
      </c>
    </row>
    <row r="25" spans="11:11" x14ac:dyDescent="0.25">
      <c r="K25" s="1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11" xr:uid="{9477EADA-CB67-4CCF-B019-565448FB62F7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11" xr:uid="{41772082-4D0C-4A85-9126-FA7AEDB4668A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11" xr:uid="{6636B125-4C6F-4B95-9CB8-A58E5888BCDA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11" xr:uid="{4F824ED3-73F5-4980-9A67-39485C306B7F}">
      <formula1>2</formula1>
      <formula2>3</formula2>
    </dataValidation>
    <dataValidation allowBlank="1" showInputMessage="1" showErrorMessage="1" errorTitle="Error" error="This must be the names of the SSEs." prompt="Write the names of the School Security Employees. " sqref="I2:I11" xr:uid="{A1A7E0ED-94F0-474D-B0C0-CEE12756F35D}"/>
    <dataValidation allowBlank="1" showInputMessage="1" showErrorMessage="1" errorTitle="Error" error="This must be the names of the SROs." prompt="Write the names of the School Resource Officers. " sqref="H2:H11" xr:uid="{D9DFEBE7-3D96-4961-8EDF-838A6BA28E2D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F63B-6A1E-4458-B76E-7754A0448AFD}">
  <dimension ref="A1:K46"/>
  <sheetViews>
    <sheetView topLeftCell="G1" workbookViewId="0">
      <selection activeCell="K47" sqref="K47"/>
    </sheetView>
  </sheetViews>
  <sheetFormatPr defaultColWidth="9.140625" defaultRowHeight="15" x14ac:dyDescent="0.25"/>
  <cols>
    <col min="1" max="1" width="17.140625" customWidth="1"/>
    <col min="2" max="2" width="37.425781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16" t="s">
        <v>1411</v>
      </c>
      <c r="F1" s="17" t="s">
        <v>1412</v>
      </c>
      <c r="G1" s="25" t="s">
        <v>1424</v>
      </c>
      <c r="H1" s="17" t="s">
        <v>1434</v>
      </c>
      <c r="I1" s="42" t="s">
        <v>1435</v>
      </c>
    </row>
    <row r="2" spans="1:11" ht="17.25" x14ac:dyDescent="0.25">
      <c r="A2" s="24">
        <v>103</v>
      </c>
      <c r="B2" s="7" t="s">
        <v>359</v>
      </c>
      <c r="C2" s="7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105</v>
      </c>
      <c r="B3" s="7" t="s">
        <v>360</v>
      </c>
      <c r="C3" s="7" t="s">
        <v>10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202</v>
      </c>
      <c r="B4" s="7" t="s">
        <v>361</v>
      </c>
      <c r="C4" s="7" t="s">
        <v>8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204</v>
      </c>
      <c r="B5" s="7" t="s">
        <v>362</v>
      </c>
      <c r="C5" s="7" t="s">
        <v>4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404</v>
      </c>
      <c r="B6" s="7" t="s">
        <v>363</v>
      </c>
      <c r="C6" s="7" t="s">
        <v>4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406</v>
      </c>
      <c r="B7" s="7" t="s">
        <v>364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501</v>
      </c>
      <c r="B8" s="7" t="s">
        <v>365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503</v>
      </c>
      <c r="B9" s="7" t="s">
        <v>366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504</v>
      </c>
      <c r="B10" s="7" t="s">
        <v>367</v>
      </c>
      <c r="C10" s="7" t="s">
        <v>10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505</v>
      </c>
      <c r="B11" s="7" t="s">
        <v>368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506</v>
      </c>
      <c r="B12" s="7" t="s">
        <v>369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507</v>
      </c>
      <c r="B13" s="7" t="s">
        <v>370</v>
      </c>
      <c r="C13" s="7" t="s">
        <v>8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508</v>
      </c>
      <c r="B14" s="7" t="s">
        <v>371</v>
      </c>
      <c r="C14" s="7" t="s">
        <v>10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509</v>
      </c>
      <c r="B15" s="7" t="s">
        <v>372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510</v>
      </c>
      <c r="B16" s="7" t="s">
        <v>373</v>
      </c>
      <c r="C16" s="7" t="s">
        <v>8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601</v>
      </c>
      <c r="B17" s="7" t="s">
        <v>374</v>
      </c>
      <c r="C17" s="7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602</v>
      </c>
      <c r="B18" s="7" t="s">
        <v>375</v>
      </c>
      <c r="C18" s="7" t="s">
        <v>8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603</v>
      </c>
      <c r="B19" s="7" t="s">
        <v>376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701</v>
      </c>
      <c r="B20" s="7" t="s">
        <v>377</v>
      </c>
      <c r="C20" s="7" t="s">
        <v>10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703</v>
      </c>
      <c r="B21" s="7" t="s">
        <v>378</v>
      </c>
      <c r="C21" s="7" t="s">
        <v>10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704</v>
      </c>
      <c r="B22" s="7" t="s">
        <v>379</v>
      </c>
      <c r="C22" s="7" t="s">
        <v>8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705</v>
      </c>
      <c r="B23" s="7" t="s">
        <v>380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707</v>
      </c>
      <c r="B24" s="7" t="s">
        <v>381</v>
      </c>
      <c r="C24" s="7" t="s">
        <v>8</v>
      </c>
      <c r="D24" s="4"/>
      <c r="E24" s="4"/>
      <c r="F24" s="4"/>
      <c r="G24" s="26"/>
      <c r="H24" s="4"/>
      <c r="I24" s="4"/>
    </row>
    <row r="25" spans="1:11" x14ac:dyDescent="0.25">
      <c r="A25" s="24">
        <v>709</v>
      </c>
      <c r="B25" s="7" t="s">
        <v>382</v>
      </c>
      <c r="C25" s="7" t="s">
        <v>1431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710</v>
      </c>
      <c r="B26" s="7" t="s">
        <v>383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711</v>
      </c>
      <c r="B27" s="7" t="s">
        <v>384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712</v>
      </c>
      <c r="B28" s="7" t="s">
        <v>385</v>
      </c>
      <c r="C28" s="7" t="s">
        <v>1430</v>
      </c>
      <c r="D28" s="4"/>
      <c r="E28" s="4"/>
      <c r="F28" s="4"/>
      <c r="G28" s="26"/>
      <c r="H28" s="4"/>
      <c r="I28" s="4"/>
    </row>
    <row r="29" spans="1:11" x14ac:dyDescent="0.25">
      <c r="A29" s="24">
        <v>714</v>
      </c>
      <c r="B29" s="7" t="s">
        <v>386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4">
        <v>715</v>
      </c>
      <c r="B30" s="7" t="s">
        <v>387</v>
      </c>
      <c r="C30" s="7" t="s">
        <v>4</v>
      </c>
      <c r="D30" s="4"/>
      <c r="E30" s="4"/>
      <c r="F30" s="4"/>
      <c r="G30" s="26"/>
      <c r="H30" s="4"/>
      <c r="I30" s="4"/>
    </row>
    <row r="31" spans="1:11" x14ac:dyDescent="0.25">
      <c r="A31" s="24">
        <v>716</v>
      </c>
      <c r="B31" s="7" t="s">
        <v>388</v>
      </c>
      <c r="C31" s="7" t="s">
        <v>8</v>
      </c>
      <c r="D31" s="4"/>
      <c r="E31" s="4"/>
      <c r="F31" s="4"/>
      <c r="G31" s="26"/>
      <c r="H31" s="4"/>
      <c r="I31" s="4"/>
    </row>
    <row r="32" spans="1:11" x14ac:dyDescent="0.25">
      <c r="A32" s="24">
        <v>717</v>
      </c>
      <c r="B32" s="7" t="s">
        <v>389</v>
      </c>
      <c r="C32" s="7" t="s">
        <v>8</v>
      </c>
      <c r="D32" s="4"/>
      <c r="E32" s="4"/>
      <c r="F32" s="4"/>
      <c r="G32" s="26"/>
      <c r="H32" s="4"/>
      <c r="I32" s="4"/>
    </row>
    <row r="33" spans="1:9" x14ac:dyDescent="0.25">
      <c r="A33" s="24">
        <v>718</v>
      </c>
      <c r="B33" s="7" t="s">
        <v>390</v>
      </c>
      <c r="C33" s="7" t="s">
        <v>4</v>
      </c>
      <c r="D33" s="4"/>
      <c r="E33" s="4"/>
      <c r="F33" s="4"/>
      <c r="G33" s="26"/>
      <c r="H33" s="4"/>
      <c r="I33" s="4"/>
    </row>
    <row r="34" spans="1:9" x14ac:dyDescent="0.25">
      <c r="A34" s="24">
        <v>726</v>
      </c>
      <c r="B34" s="7" t="s">
        <v>391</v>
      </c>
      <c r="C34" s="7" t="s">
        <v>10</v>
      </c>
      <c r="D34" s="4"/>
      <c r="E34" s="4"/>
      <c r="F34" s="4"/>
      <c r="G34" s="26"/>
      <c r="H34" s="4"/>
      <c r="I34" s="4"/>
    </row>
    <row r="35" spans="1:9" x14ac:dyDescent="0.25">
      <c r="A35" s="24">
        <v>801</v>
      </c>
      <c r="B35" s="7" t="s">
        <v>392</v>
      </c>
      <c r="C35" s="7" t="s">
        <v>10</v>
      </c>
      <c r="D35" s="4"/>
      <c r="E35" s="4"/>
      <c r="F35" s="4"/>
      <c r="G35" s="26"/>
      <c r="H35" s="4"/>
      <c r="I35" s="4"/>
    </row>
    <row r="36" spans="1:9" x14ac:dyDescent="0.25">
      <c r="A36" s="24">
        <v>804</v>
      </c>
      <c r="B36" s="7" t="s">
        <v>393</v>
      </c>
      <c r="C36" s="7" t="s">
        <v>4</v>
      </c>
      <c r="D36" s="4"/>
      <c r="E36" s="4"/>
      <c r="F36" s="4"/>
      <c r="G36" s="26"/>
      <c r="H36" s="4"/>
      <c r="I36" s="4"/>
    </row>
    <row r="37" spans="1:9" x14ac:dyDescent="0.25">
      <c r="A37" s="24">
        <v>806</v>
      </c>
      <c r="B37" s="7" t="s">
        <v>394</v>
      </c>
      <c r="C37" s="7" t="s">
        <v>4</v>
      </c>
      <c r="D37" s="4"/>
      <c r="E37" s="4"/>
      <c r="F37" s="4"/>
      <c r="G37" s="26"/>
      <c r="H37" s="4"/>
      <c r="I37" s="4"/>
    </row>
    <row r="38" spans="1:9" x14ac:dyDescent="0.25">
      <c r="A38" s="24">
        <v>807</v>
      </c>
      <c r="B38" s="7" t="s">
        <v>395</v>
      </c>
      <c r="C38" s="7" t="s">
        <v>10</v>
      </c>
      <c r="D38" s="4"/>
      <c r="E38" s="4"/>
      <c r="F38" s="4"/>
      <c r="G38" s="26"/>
      <c r="H38" s="4"/>
      <c r="I38" s="4"/>
    </row>
    <row r="39" spans="1:9" x14ac:dyDescent="0.25">
      <c r="A39" s="24">
        <v>903</v>
      </c>
      <c r="B39" s="7" t="s">
        <v>396</v>
      </c>
      <c r="C39" s="7" t="s">
        <v>8</v>
      </c>
      <c r="D39" s="4"/>
      <c r="E39" s="4"/>
      <c r="F39" s="4"/>
      <c r="G39" s="26"/>
      <c r="H39" s="4"/>
      <c r="I39" s="4"/>
    </row>
    <row r="40" spans="1:9" x14ac:dyDescent="0.25">
      <c r="A40" s="24">
        <v>906</v>
      </c>
      <c r="B40" s="7" t="s">
        <v>186</v>
      </c>
      <c r="C40" s="7" t="s">
        <v>4</v>
      </c>
      <c r="D40" s="4"/>
      <c r="E40" s="4"/>
      <c r="F40" s="4"/>
      <c r="G40" s="26"/>
      <c r="H40" s="4"/>
      <c r="I40" s="4"/>
    </row>
    <row r="41" spans="1:9" x14ac:dyDescent="0.25">
      <c r="A41" s="24">
        <v>1201</v>
      </c>
      <c r="B41" s="7" t="s">
        <v>397</v>
      </c>
      <c r="C41" s="7" t="s">
        <v>4</v>
      </c>
      <c r="D41" s="4"/>
      <c r="E41" s="4"/>
      <c r="F41" s="4"/>
      <c r="G41" s="26"/>
      <c r="H41" s="4"/>
      <c r="I41" s="4"/>
    </row>
    <row r="42" spans="1:9" x14ac:dyDescent="0.25">
      <c r="A42" s="24">
        <v>1304</v>
      </c>
      <c r="B42" s="7" t="s">
        <v>398</v>
      </c>
      <c r="C42" s="7" t="s">
        <v>4</v>
      </c>
      <c r="D42" s="4"/>
      <c r="E42" s="4"/>
      <c r="F42" s="4"/>
      <c r="G42" s="26"/>
      <c r="H42" s="4"/>
      <c r="I42" s="4"/>
    </row>
    <row r="43" spans="1:9" x14ac:dyDescent="0.25">
      <c r="A43" s="24">
        <v>1305</v>
      </c>
      <c r="B43" s="7" t="s">
        <v>399</v>
      </c>
      <c r="C43" s="7" t="s">
        <v>4</v>
      </c>
      <c r="D43" s="4"/>
      <c r="E43" s="4"/>
      <c r="F43" s="4"/>
      <c r="G43" s="26"/>
      <c r="H43" s="4"/>
      <c r="I43" s="4"/>
    </row>
    <row r="44" spans="1:9" x14ac:dyDescent="0.25">
      <c r="A44" s="24">
        <v>1306</v>
      </c>
      <c r="B44" s="7" t="s">
        <v>400</v>
      </c>
      <c r="C44" s="7" t="s">
        <v>10</v>
      </c>
      <c r="D44" s="4"/>
      <c r="E44" s="4"/>
      <c r="F44" s="4"/>
      <c r="G44" s="26"/>
      <c r="H44" s="4"/>
      <c r="I44" s="4"/>
    </row>
    <row r="45" spans="1:9" x14ac:dyDescent="0.25">
      <c r="A45" s="27">
        <v>1401</v>
      </c>
      <c r="B45" s="28" t="s">
        <v>401</v>
      </c>
      <c r="C45" s="28" t="s">
        <v>8</v>
      </c>
      <c r="D45" s="29"/>
      <c r="E45" s="29"/>
      <c r="F45" s="29"/>
      <c r="G45" s="30"/>
      <c r="H45" s="29"/>
      <c r="I45" s="29"/>
    </row>
    <row r="46" spans="1:9" x14ac:dyDescent="0.25">
      <c r="A46" s="27" t="s">
        <v>1428</v>
      </c>
      <c r="B46" s="28">
        <f>SUBTOTAL(103,Table19[School Name])</f>
        <v>44</v>
      </c>
      <c r="C46" s="28"/>
      <c r="D46" s="29">
        <f>SUBTOTAL(102,Table19[Assigned SRO])</f>
        <v>0</v>
      </c>
      <c r="E46" s="29">
        <f>COUNTIF(E2:E45,"Yes")</f>
        <v>0</v>
      </c>
      <c r="F46" s="29">
        <f>COUNTIF(F2:F45,"Yes")</f>
        <v>0</v>
      </c>
      <c r="G46" s="30">
        <f>COUNTIF(G2:G45,"Yes")</f>
        <v>0</v>
      </c>
      <c r="H46" s="29"/>
      <c r="I46" s="29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45" xr:uid="{CC9BB9FF-B4C4-4AF6-AF4F-A48FF8B131F7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45" xr:uid="{BBF7F385-F0FE-4328-9759-4512386EA8FD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45" xr:uid="{273CF91D-3265-410D-8B2B-5802A6E9D695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45" xr:uid="{98B733C1-82BC-4B3A-94AA-8E52C9DE857D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45" xr:uid="{204A136C-3EAA-434E-8DF8-15DA7B9326FF}"/>
    <dataValidation allowBlank="1" showInputMessage="1" showErrorMessage="1" errorTitle="Error" error="This must be the names of the SSEs." prompt="Write the names of the School Security Employees. " sqref="I2:I14 I16:I45 I15" xr:uid="{F453A6C5-3658-4B34-B4BF-34F07AF9C87E}"/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D648-22FF-48FA-8699-29B58589298C}">
  <dimension ref="A1:K31"/>
  <sheetViews>
    <sheetView topLeftCell="G1" workbookViewId="0">
      <selection activeCell="K26" sqref="K26"/>
    </sheetView>
  </sheetViews>
  <sheetFormatPr defaultColWidth="9.140625" defaultRowHeight="15" x14ac:dyDescent="0.25"/>
  <cols>
    <col min="1" max="1" width="17.140625" customWidth="1"/>
    <col min="2" max="2" width="30.57031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40.42578125" customWidth="1"/>
    <col min="11" max="11" width="92.7109375" customWidth="1"/>
  </cols>
  <sheetData>
    <row r="1" spans="1:11" ht="51.75" customHeight="1" x14ac:dyDescent="0.25">
      <c r="A1" s="23" t="s">
        <v>0</v>
      </c>
      <c r="B1" s="5" t="s">
        <v>1</v>
      </c>
      <c r="C1" s="5" t="s">
        <v>2</v>
      </c>
      <c r="D1" s="5" t="s">
        <v>1402</v>
      </c>
      <c r="E1" s="2" t="s">
        <v>1411</v>
      </c>
      <c r="F1" s="2" t="s">
        <v>1412</v>
      </c>
      <c r="G1" s="32" t="s">
        <v>1427</v>
      </c>
      <c r="H1" s="22" t="s">
        <v>1434</v>
      </c>
      <c r="I1" s="22" t="s">
        <v>1435</v>
      </c>
    </row>
    <row r="2" spans="1:11" ht="17.25" x14ac:dyDescent="0.25">
      <c r="A2" s="24">
        <v>104</v>
      </c>
      <c r="B2" s="7" t="s">
        <v>402</v>
      </c>
      <c r="C2" s="7" t="s">
        <v>4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204</v>
      </c>
      <c r="B3" s="7" t="s">
        <v>403</v>
      </c>
      <c r="C3" s="7" t="s">
        <v>8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205</v>
      </c>
      <c r="B4" s="7" t="s">
        <v>404</v>
      </c>
      <c r="C4" s="7" t="s">
        <v>4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206</v>
      </c>
      <c r="B5" s="7" t="s">
        <v>405</v>
      </c>
      <c r="C5" s="7" t="s">
        <v>10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302</v>
      </c>
      <c r="B6" s="7" t="s">
        <v>406</v>
      </c>
      <c r="C6" s="7" t="s">
        <v>8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303</v>
      </c>
      <c r="B7" s="7" t="s">
        <v>407</v>
      </c>
      <c r="C7" s="7" t="s">
        <v>10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310</v>
      </c>
      <c r="B8" s="7" t="s">
        <v>408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311</v>
      </c>
      <c r="B9" s="7" t="s">
        <v>409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313</v>
      </c>
      <c r="B10" s="7" t="s">
        <v>410</v>
      </c>
      <c r="C10" s="7" t="s">
        <v>10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315</v>
      </c>
      <c r="B11" s="7" t="s">
        <v>411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316</v>
      </c>
      <c r="B12" s="7" t="s">
        <v>412</v>
      </c>
      <c r="C12" s="7" t="s">
        <v>4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317</v>
      </c>
      <c r="B13" s="7" t="s">
        <v>413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401</v>
      </c>
      <c r="B14" s="7" t="s">
        <v>414</v>
      </c>
      <c r="C14" s="7" t="s">
        <v>4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504</v>
      </c>
      <c r="B15" s="7" t="s">
        <v>415</v>
      </c>
      <c r="C15" s="7" t="s">
        <v>10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506</v>
      </c>
      <c r="B16" s="7" t="s">
        <v>416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510</v>
      </c>
      <c r="B17" s="7" t="s">
        <v>417</v>
      </c>
      <c r="C17" s="7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511</v>
      </c>
      <c r="B18" s="7" t="s">
        <v>418</v>
      </c>
      <c r="C18" s="7" t="s">
        <v>1431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513</v>
      </c>
      <c r="B19" s="7" t="s">
        <v>419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514</v>
      </c>
      <c r="B20" s="7" t="s">
        <v>420</v>
      </c>
      <c r="C20" s="7" t="s">
        <v>8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515</v>
      </c>
      <c r="B21" s="7" t="s">
        <v>421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606</v>
      </c>
      <c r="B22" s="7" t="s">
        <v>422</v>
      </c>
      <c r="C22" s="7" t="s">
        <v>10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607</v>
      </c>
      <c r="B23" s="7" t="s">
        <v>423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701</v>
      </c>
      <c r="B24" s="7" t="s">
        <v>424</v>
      </c>
      <c r="C24" s="7" t="s">
        <v>10</v>
      </c>
      <c r="D24" s="4"/>
      <c r="E24" s="4"/>
      <c r="F24" s="4"/>
      <c r="G24" s="26"/>
      <c r="H24" s="4"/>
      <c r="I24" s="4"/>
    </row>
    <row r="25" spans="1:11" x14ac:dyDescent="0.25">
      <c r="A25" s="24">
        <v>703</v>
      </c>
      <c r="B25" s="7" t="s">
        <v>425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704</v>
      </c>
      <c r="B26" s="7" t="s">
        <v>426</v>
      </c>
      <c r="C26" s="7" t="s">
        <v>4</v>
      </c>
      <c r="D26" s="4"/>
      <c r="E26" s="4"/>
      <c r="F26" s="4"/>
      <c r="G26" s="26"/>
      <c r="H26" s="4"/>
      <c r="I26" s="4"/>
    </row>
    <row r="27" spans="1:11" x14ac:dyDescent="0.25">
      <c r="A27" s="24">
        <v>705</v>
      </c>
      <c r="B27" s="7" t="s">
        <v>427</v>
      </c>
      <c r="C27" s="7" t="s">
        <v>8</v>
      </c>
      <c r="D27" s="4"/>
      <c r="E27" s="4"/>
      <c r="F27" s="4"/>
      <c r="G27" s="26"/>
      <c r="H27" s="4"/>
      <c r="I27" s="4"/>
    </row>
    <row r="28" spans="1:11" x14ac:dyDescent="0.25">
      <c r="A28" s="24">
        <v>801</v>
      </c>
      <c r="B28" s="7" t="s">
        <v>428</v>
      </c>
      <c r="C28" s="7" t="s">
        <v>4</v>
      </c>
      <c r="D28" s="4"/>
      <c r="E28" s="4"/>
      <c r="F28" s="4"/>
      <c r="G28" s="26"/>
      <c r="H28" s="4"/>
      <c r="I28" s="4"/>
    </row>
    <row r="29" spans="1:11" x14ac:dyDescent="0.25">
      <c r="A29" s="24">
        <v>904</v>
      </c>
      <c r="B29" s="7" t="s">
        <v>333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7">
        <v>905</v>
      </c>
      <c r="B30" s="28" t="s">
        <v>429</v>
      </c>
      <c r="C30" s="28" t="s">
        <v>8</v>
      </c>
      <c r="D30" s="29"/>
      <c r="E30" s="29"/>
      <c r="F30" s="29"/>
      <c r="G30" s="30"/>
      <c r="H30" s="29"/>
      <c r="I30" s="29"/>
    </row>
    <row r="31" spans="1:11" x14ac:dyDescent="0.25">
      <c r="A31" s="27" t="s">
        <v>1428</v>
      </c>
      <c r="B31" s="28">
        <f>SUBTOTAL(103,Table18[School Name])</f>
        <v>29</v>
      </c>
      <c r="C31" s="28"/>
      <c r="D31" s="29">
        <f>SUBTOTAL(102,Table18[Assigned SRO])</f>
        <v>0</v>
      </c>
      <c r="E31" s="29">
        <f>COUNTIF(E2:E30,"Yes")</f>
        <v>0</v>
      </c>
      <c r="F31" s="29">
        <f>COUNTIF(F2:F30,"Yes")</f>
        <v>0</v>
      </c>
      <c r="G31" s="30">
        <f>COUNTIF(G2:G30,"Yes")</f>
        <v>0</v>
      </c>
      <c r="H31" s="29"/>
      <c r="I31" s="29"/>
    </row>
  </sheetData>
  <dataValidations count="6">
    <dataValidation type="whole" operator="greaterThanOrEqual" allowBlank="1" showInputMessage="1" showErrorMessage="1" errorTitle="Error" error="This must be the number of Full Time Assigned SROs. " prompt="This must be a number. " sqref="D2:D30" xr:uid="{558AD094-C387-4CBA-9A59-F3249CB5DBC7}">
      <formula1>0</formula1>
    </dataValidation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30" xr:uid="{1411FAC5-176B-4311-86CD-7F1363815C44}">
      <formula1>2</formula1>
      <formula2>3</formula2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30" xr:uid="{AAB9C9ED-198D-46C0-A282-CB4E563FF510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" prompt="This must be &quot;Yes&quot; or &quot;No.&quot; " sqref="G2:G30" xr:uid="{C988F489-BB5F-4760-B141-1E6F3605C177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30" xr:uid="{D46A0F61-480F-4C0A-BB74-6381042F8823}"/>
    <dataValidation allowBlank="1" showInputMessage="1" showErrorMessage="1" errorTitle="Error" error="This must be the names of the SSEs." prompt="Write the names of the School Security Employees." sqref="I2:I30" xr:uid="{88DDF91A-B432-4783-88FA-AE9734B78AB2}"/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0156-51F4-4C94-92F9-AD27803470E2}">
  <dimension ref="A1:K40"/>
  <sheetViews>
    <sheetView workbookViewId="0">
      <selection activeCell="J13" sqref="J13"/>
    </sheetView>
  </sheetViews>
  <sheetFormatPr defaultColWidth="9.140625" defaultRowHeight="15" x14ac:dyDescent="0.25"/>
  <cols>
    <col min="1" max="1" width="17.140625" customWidth="1"/>
    <col min="2" max="2" width="41.42578125" bestFit="1" customWidth="1"/>
    <col min="3" max="3" width="14.42578125" customWidth="1"/>
    <col min="4" max="4" width="15.85546875" customWidth="1"/>
    <col min="5" max="5" width="37.5703125" customWidth="1"/>
    <col min="6" max="6" width="58.85546875" customWidth="1"/>
    <col min="7" max="9" width="39.85546875" customWidth="1"/>
    <col min="11" max="11" width="92.7109375" customWidth="1"/>
  </cols>
  <sheetData>
    <row r="1" spans="1:11" x14ac:dyDescent="0.25">
      <c r="A1" s="34" t="s">
        <v>0</v>
      </c>
      <c r="B1" s="35" t="s">
        <v>1</v>
      </c>
      <c r="C1" s="35" t="s">
        <v>2</v>
      </c>
      <c r="D1" s="35" t="s">
        <v>1402</v>
      </c>
      <c r="E1" s="36" t="s">
        <v>1411</v>
      </c>
      <c r="F1" s="22" t="s">
        <v>1412</v>
      </c>
      <c r="G1" s="32" t="s">
        <v>1424</v>
      </c>
      <c r="H1" s="22" t="s">
        <v>1434</v>
      </c>
      <c r="I1" s="43" t="s">
        <v>1435</v>
      </c>
    </row>
    <row r="2" spans="1:11" ht="17.25" x14ac:dyDescent="0.25">
      <c r="A2" s="24">
        <v>104</v>
      </c>
      <c r="B2" s="7" t="s">
        <v>430</v>
      </c>
      <c r="C2" s="7" t="s">
        <v>10</v>
      </c>
      <c r="D2" s="4"/>
      <c r="E2" s="4"/>
      <c r="F2" s="4"/>
      <c r="G2" s="26"/>
      <c r="H2" s="41"/>
      <c r="I2" s="41"/>
      <c r="K2" s="12" t="s">
        <v>1413</v>
      </c>
    </row>
    <row r="3" spans="1:11" x14ac:dyDescent="0.25">
      <c r="A3" s="24">
        <v>105</v>
      </c>
      <c r="B3" s="7" t="s">
        <v>431</v>
      </c>
      <c r="C3" s="7" t="s">
        <v>4</v>
      </c>
      <c r="D3" s="4"/>
      <c r="E3" s="4"/>
      <c r="F3" s="4"/>
      <c r="G3" s="26"/>
      <c r="H3" s="4"/>
      <c r="I3" s="4"/>
      <c r="K3" s="13" t="s">
        <v>1414</v>
      </c>
    </row>
    <row r="4" spans="1:11" x14ac:dyDescent="0.25">
      <c r="A4" s="24">
        <v>106</v>
      </c>
      <c r="B4" s="7" t="s">
        <v>432</v>
      </c>
      <c r="C4" s="7" t="s">
        <v>8</v>
      </c>
      <c r="D4" s="4"/>
      <c r="E4" s="4"/>
      <c r="F4" s="4"/>
      <c r="G4" s="26"/>
      <c r="H4" s="4"/>
      <c r="I4" s="4"/>
      <c r="K4" s="14" t="s">
        <v>1415</v>
      </c>
    </row>
    <row r="5" spans="1:11" x14ac:dyDescent="0.25">
      <c r="A5" s="24">
        <v>107</v>
      </c>
      <c r="B5" s="7" t="s">
        <v>433</v>
      </c>
      <c r="C5" s="7" t="s">
        <v>1431</v>
      </c>
      <c r="D5" s="4"/>
      <c r="E5" s="4"/>
      <c r="F5" s="4"/>
      <c r="G5" s="26"/>
      <c r="H5" s="4"/>
      <c r="I5" s="4"/>
      <c r="K5" s="14" t="s">
        <v>1416</v>
      </c>
    </row>
    <row r="6" spans="1:11" x14ac:dyDescent="0.25">
      <c r="A6" s="24">
        <v>108</v>
      </c>
      <c r="B6" s="7" t="s">
        <v>434</v>
      </c>
      <c r="C6" s="7" t="s">
        <v>8</v>
      </c>
      <c r="D6" s="4"/>
      <c r="E6" s="4"/>
      <c r="F6" s="4"/>
      <c r="G6" s="26"/>
      <c r="H6" s="4"/>
      <c r="I6" s="4"/>
      <c r="K6" s="14" t="s">
        <v>1417</v>
      </c>
    </row>
    <row r="7" spans="1:11" x14ac:dyDescent="0.25">
      <c r="A7" s="24">
        <v>109</v>
      </c>
      <c r="B7" s="7" t="s">
        <v>435</v>
      </c>
      <c r="C7" s="7" t="s">
        <v>4</v>
      </c>
      <c r="D7" s="4"/>
      <c r="E7" s="4"/>
      <c r="F7" s="4"/>
      <c r="G7" s="26"/>
      <c r="H7" s="4"/>
      <c r="I7" s="4"/>
      <c r="K7" s="14" t="s">
        <v>1426</v>
      </c>
    </row>
    <row r="8" spans="1:11" x14ac:dyDescent="0.25">
      <c r="A8" s="24">
        <v>302</v>
      </c>
      <c r="B8" s="7" t="s">
        <v>436</v>
      </c>
      <c r="C8" s="7" t="s">
        <v>4</v>
      </c>
      <c r="D8" s="4"/>
      <c r="E8" s="4"/>
      <c r="F8" s="4"/>
      <c r="G8" s="26"/>
      <c r="H8" s="4"/>
      <c r="I8" s="4"/>
      <c r="K8" s="14"/>
    </row>
    <row r="9" spans="1:11" x14ac:dyDescent="0.25">
      <c r="A9" s="24">
        <v>501</v>
      </c>
      <c r="B9" s="7" t="s">
        <v>437</v>
      </c>
      <c r="C9" s="7" t="s">
        <v>4</v>
      </c>
      <c r="D9" s="4"/>
      <c r="E9" s="4"/>
      <c r="F9" s="4"/>
      <c r="G9" s="26"/>
      <c r="H9" s="4"/>
      <c r="I9" s="4"/>
      <c r="K9" s="13" t="s">
        <v>1403</v>
      </c>
    </row>
    <row r="10" spans="1:11" ht="30" x14ac:dyDescent="0.25">
      <c r="A10" s="24">
        <v>503</v>
      </c>
      <c r="B10" s="7" t="s">
        <v>438</v>
      </c>
      <c r="C10" s="7" t="s">
        <v>10</v>
      </c>
      <c r="D10" s="4"/>
      <c r="E10" s="4"/>
      <c r="F10" s="4"/>
      <c r="G10" s="26"/>
      <c r="H10" s="4"/>
      <c r="I10" s="4"/>
      <c r="K10" s="14" t="s">
        <v>1404</v>
      </c>
    </row>
    <row r="11" spans="1:11" x14ac:dyDescent="0.25">
      <c r="A11" s="24">
        <v>604</v>
      </c>
      <c r="B11" s="7" t="s">
        <v>439</v>
      </c>
      <c r="C11" s="7" t="s">
        <v>4</v>
      </c>
      <c r="D11" s="4"/>
      <c r="E11" s="4"/>
      <c r="F11" s="4"/>
      <c r="G11" s="26"/>
      <c r="H11" s="4"/>
      <c r="I11" s="4"/>
      <c r="K11" s="14"/>
    </row>
    <row r="12" spans="1:11" ht="30" x14ac:dyDescent="0.25">
      <c r="A12" s="24">
        <v>605</v>
      </c>
      <c r="B12" s="7" t="s">
        <v>440</v>
      </c>
      <c r="C12" s="7" t="s">
        <v>8</v>
      </c>
      <c r="D12" s="4"/>
      <c r="E12" s="4"/>
      <c r="F12" s="4"/>
      <c r="G12" s="26"/>
      <c r="H12" s="4"/>
      <c r="I12" s="4"/>
      <c r="K12" s="14" t="s">
        <v>1405</v>
      </c>
    </row>
    <row r="13" spans="1:11" ht="30" x14ac:dyDescent="0.25">
      <c r="A13" s="24">
        <v>606</v>
      </c>
      <c r="B13" s="7" t="s">
        <v>441</v>
      </c>
      <c r="C13" s="7" t="s">
        <v>4</v>
      </c>
      <c r="D13" s="4"/>
      <c r="E13" s="4"/>
      <c r="F13" s="4"/>
      <c r="G13" s="26"/>
      <c r="H13" s="4"/>
      <c r="I13" s="4"/>
      <c r="K13" s="14" t="s">
        <v>1406</v>
      </c>
    </row>
    <row r="14" spans="1:11" x14ac:dyDescent="0.25">
      <c r="A14" s="24">
        <v>608</v>
      </c>
      <c r="B14" s="7" t="s">
        <v>442</v>
      </c>
      <c r="C14" s="7" t="s">
        <v>10</v>
      </c>
      <c r="D14" s="4"/>
      <c r="E14" s="4"/>
      <c r="F14" s="4"/>
      <c r="G14" s="26"/>
      <c r="H14" s="4"/>
      <c r="I14" s="4"/>
      <c r="K14" s="14"/>
    </row>
    <row r="15" spans="1:11" ht="30" x14ac:dyDescent="0.25">
      <c r="A15" s="24">
        <v>609</v>
      </c>
      <c r="B15" s="7" t="s">
        <v>443</v>
      </c>
      <c r="C15" s="7" t="s">
        <v>4</v>
      </c>
      <c r="D15" s="4"/>
      <c r="E15" s="4"/>
      <c r="F15" s="4"/>
      <c r="G15" s="26"/>
      <c r="H15" s="4"/>
      <c r="I15" s="4"/>
      <c r="K15" s="15" t="s">
        <v>1418</v>
      </c>
    </row>
    <row r="16" spans="1:11" x14ac:dyDescent="0.25">
      <c r="A16" s="24">
        <v>611</v>
      </c>
      <c r="B16" s="7" t="s">
        <v>444</v>
      </c>
      <c r="C16" s="7" t="s">
        <v>4</v>
      </c>
      <c r="D16" s="4"/>
      <c r="E16" s="4"/>
      <c r="F16" s="4"/>
      <c r="G16" s="26"/>
      <c r="H16" s="4"/>
      <c r="I16" s="4"/>
      <c r="K16" s="15" t="s">
        <v>1419</v>
      </c>
    </row>
    <row r="17" spans="1:11" x14ac:dyDescent="0.25">
      <c r="A17" s="24">
        <v>612</v>
      </c>
      <c r="B17" s="7" t="s">
        <v>445</v>
      </c>
      <c r="C17" s="7" t="s">
        <v>4</v>
      </c>
      <c r="D17" s="4"/>
      <c r="E17" s="4"/>
      <c r="F17" s="4"/>
      <c r="G17" s="26"/>
      <c r="H17" s="4"/>
      <c r="I17" s="4"/>
      <c r="K17" s="14"/>
    </row>
    <row r="18" spans="1:11" x14ac:dyDescent="0.25">
      <c r="A18" s="24">
        <v>613</v>
      </c>
      <c r="B18" s="7" t="s">
        <v>446</v>
      </c>
      <c r="C18" s="7" t="s">
        <v>10</v>
      </c>
      <c r="D18" s="4"/>
      <c r="E18" s="4"/>
      <c r="F18" s="4"/>
      <c r="G18" s="26"/>
      <c r="H18" s="4"/>
      <c r="I18" s="4"/>
      <c r="K18" s="13" t="s">
        <v>1407</v>
      </c>
    </row>
    <row r="19" spans="1:11" x14ac:dyDescent="0.25">
      <c r="A19" s="24">
        <v>616</v>
      </c>
      <c r="B19" s="7" t="s">
        <v>447</v>
      </c>
      <c r="C19" s="7" t="s">
        <v>4</v>
      </c>
      <c r="D19" s="4"/>
      <c r="E19" s="4"/>
      <c r="F19" s="4"/>
      <c r="G19" s="26"/>
      <c r="H19" s="4"/>
      <c r="I19" s="4"/>
      <c r="K19" s="14" t="s">
        <v>1420</v>
      </c>
    </row>
    <row r="20" spans="1:11" ht="30" x14ac:dyDescent="0.25">
      <c r="A20" s="24">
        <v>617</v>
      </c>
      <c r="B20" s="7" t="s">
        <v>448</v>
      </c>
      <c r="C20" s="7" t="s">
        <v>4</v>
      </c>
      <c r="D20" s="4"/>
      <c r="E20" s="4"/>
      <c r="F20" s="4"/>
      <c r="G20" s="26"/>
      <c r="H20" s="4"/>
      <c r="I20" s="4"/>
      <c r="K20" s="14" t="s">
        <v>1421</v>
      </c>
    </row>
    <row r="21" spans="1:11" x14ac:dyDescent="0.25">
      <c r="A21" s="24">
        <v>618</v>
      </c>
      <c r="B21" s="7" t="s">
        <v>449</v>
      </c>
      <c r="C21" s="7" t="s">
        <v>4</v>
      </c>
      <c r="D21" s="4"/>
      <c r="E21" s="4"/>
      <c r="F21" s="4"/>
      <c r="G21" s="26"/>
      <c r="H21" s="4"/>
      <c r="I21" s="4"/>
      <c r="K21" s="14" t="s">
        <v>1422</v>
      </c>
    </row>
    <row r="22" spans="1:11" x14ac:dyDescent="0.25">
      <c r="A22" s="24">
        <v>619</v>
      </c>
      <c r="B22" s="7" t="s">
        <v>450</v>
      </c>
      <c r="C22" s="7" t="s">
        <v>8</v>
      </c>
      <c r="D22" s="4"/>
      <c r="E22" s="4"/>
      <c r="F22" s="4"/>
      <c r="G22" s="26"/>
      <c r="H22" s="4"/>
      <c r="I22" s="4"/>
      <c r="K22" s="14" t="s">
        <v>1423</v>
      </c>
    </row>
    <row r="23" spans="1:11" x14ac:dyDescent="0.25">
      <c r="A23" s="24">
        <v>620</v>
      </c>
      <c r="B23" s="7" t="s">
        <v>451</v>
      </c>
      <c r="C23" s="7" t="s">
        <v>4</v>
      </c>
      <c r="D23" s="4"/>
      <c r="E23" s="4"/>
      <c r="F23" s="4"/>
      <c r="G23" s="26"/>
      <c r="H23" s="4"/>
      <c r="I23" s="4"/>
      <c r="K23" s="14" t="s">
        <v>1408</v>
      </c>
    </row>
    <row r="24" spans="1:11" x14ac:dyDescent="0.25">
      <c r="A24" s="24">
        <v>621</v>
      </c>
      <c r="B24" s="7" t="s">
        <v>452</v>
      </c>
      <c r="C24" s="7" t="s">
        <v>10</v>
      </c>
      <c r="D24" s="4"/>
      <c r="E24" s="4"/>
      <c r="F24" s="4"/>
      <c r="G24" s="26"/>
      <c r="H24" s="4"/>
      <c r="I24" s="4"/>
    </row>
    <row r="25" spans="1:11" x14ac:dyDescent="0.25">
      <c r="A25" s="24">
        <v>622</v>
      </c>
      <c r="B25" s="7" t="s">
        <v>453</v>
      </c>
      <c r="C25" s="7" t="s">
        <v>4</v>
      </c>
      <c r="D25" s="4"/>
      <c r="E25" s="4"/>
      <c r="F25" s="4"/>
      <c r="G25" s="26"/>
      <c r="H25" s="4"/>
      <c r="I25" s="4"/>
      <c r="K25" s="1"/>
    </row>
    <row r="26" spans="1:11" x14ac:dyDescent="0.25">
      <c r="A26" s="24">
        <v>623</v>
      </c>
      <c r="B26" s="7" t="s">
        <v>454</v>
      </c>
      <c r="C26" s="7" t="s">
        <v>8</v>
      </c>
      <c r="D26" s="4"/>
      <c r="E26" s="4"/>
      <c r="F26" s="4"/>
      <c r="G26" s="26"/>
      <c r="H26" s="4"/>
      <c r="I26" s="4"/>
    </row>
    <row r="27" spans="1:11" x14ac:dyDescent="0.25">
      <c r="A27" s="24">
        <v>624</v>
      </c>
      <c r="B27" s="7" t="s">
        <v>455</v>
      </c>
      <c r="C27" s="7" t="s">
        <v>4</v>
      </c>
      <c r="D27" s="4"/>
      <c r="E27" s="4"/>
      <c r="F27" s="4"/>
      <c r="G27" s="26"/>
      <c r="H27" s="4"/>
      <c r="I27" s="4"/>
    </row>
    <row r="28" spans="1:11" x14ac:dyDescent="0.25">
      <c r="A28" s="24">
        <v>625</v>
      </c>
      <c r="B28" s="7" t="s">
        <v>456</v>
      </c>
      <c r="C28" s="7" t="s">
        <v>10</v>
      </c>
      <c r="D28" s="4"/>
      <c r="E28" s="4"/>
      <c r="F28" s="4"/>
      <c r="G28" s="26"/>
      <c r="H28" s="4"/>
      <c r="I28" s="4"/>
    </row>
    <row r="29" spans="1:11" x14ac:dyDescent="0.25">
      <c r="A29" s="24">
        <v>626</v>
      </c>
      <c r="B29" s="7" t="s">
        <v>457</v>
      </c>
      <c r="C29" s="7" t="s">
        <v>4</v>
      </c>
      <c r="D29" s="4"/>
      <c r="E29" s="4"/>
      <c r="F29" s="4"/>
      <c r="G29" s="26"/>
      <c r="H29" s="4"/>
      <c r="I29" s="4"/>
    </row>
    <row r="30" spans="1:11" x14ac:dyDescent="0.25">
      <c r="A30" s="24">
        <v>701</v>
      </c>
      <c r="B30" s="7" t="s">
        <v>458</v>
      </c>
      <c r="C30" s="7" t="s">
        <v>10</v>
      </c>
      <c r="D30" s="4"/>
      <c r="E30" s="4"/>
      <c r="F30" s="4"/>
      <c r="G30" s="26"/>
      <c r="H30" s="4"/>
      <c r="I30" s="4"/>
    </row>
    <row r="31" spans="1:11" x14ac:dyDescent="0.25">
      <c r="A31" s="24">
        <v>703</v>
      </c>
      <c r="B31" s="7" t="s">
        <v>459</v>
      </c>
      <c r="C31" s="7" t="s">
        <v>4</v>
      </c>
      <c r="D31" s="4"/>
      <c r="E31" s="4"/>
      <c r="F31" s="4"/>
      <c r="G31" s="26"/>
      <c r="H31" s="4"/>
      <c r="I31" s="4"/>
    </row>
    <row r="32" spans="1:11" x14ac:dyDescent="0.25">
      <c r="A32" s="24">
        <v>705</v>
      </c>
      <c r="B32" s="7" t="s">
        <v>460</v>
      </c>
      <c r="C32" s="7" t="s">
        <v>10</v>
      </c>
      <c r="D32" s="4"/>
      <c r="E32" s="4"/>
      <c r="F32" s="4"/>
      <c r="G32" s="26"/>
      <c r="H32" s="4"/>
      <c r="I32" s="4"/>
    </row>
    <row r="33" spans="1:9" x14ac:dyDescent="0.25">
      <c r="A33" s="24">
        <v>708</v>
      </c>
      <c r="B33" s="7" t="s">
        <v>461</v>
      </c>
      <c r="C33" s="7" t="s">
        <v>1432</v>
      </c>
      <c r="D33" s="4"/>
      <c r="E33" s="4"/>
      <c r="F33" s="4"/>
      <c r="G33" s="26"/>
      <c r="H33" s="4"/>
      <c r="I33" s="4"/>
    </row>
    <row r="34" spans="1:9" x14ac:dyDescent="0.25">
      <c r="A34" s="24">
        <v>710</v>
      </c>
      <c r="B34" s="7" t="s">
        <v>462</v>
      </c>
      <c r="C34" s="7" t="s">
        <v>4</v>
      </c>
      <c r="D34" s="4"/>
      <c r="E34" s="4"/>
      <c r="F34" s="4"/>
      <c r="G34" s="26"/>
      <c r="H34" s="4"/>
      <c r="I34" s="4"/>
    </row>
    <row r="35" spans="1:9" x14ac:dyDescent="0.25">
      <c r="A35" s="24">
        <v>801</v>
      </c>
      <c r="B35" s="7" t="s">
        <v>463</v>
      </c>
      <c r="C35" s="7" t="s">
        <v>4</v>
      </c>
      <c r="D35" s="4"/>
      <c r="E35" s="4"/>
      <c r="F35" s="4"/>
      <c r="G35" s="26"/>
      <c r="H35" s="4"/>
      <c r="I35" s="4"/>
    </row>
    <row r="36" spans="1:9" x14ac:dyDescent="0.25">
      <c r="A36" s="24">
        <v>802</v>
      </c>
      <c r="B36" s="7" t="s">
        <v>464</v>
      </c>
      <c r="C36" s="7" t="s">
        <v>8</v>
      </c>
      <c r="D36" s="4"/>
      <c r="E36" s="4"/>
      <c r="F36" s="4"/>
      <c r="G36" s="26"/>
      <c r="H36" s="4"/>
      <c r="I36" s="4"/>
    </row>
    <row r="37" spans="1:9" x14ac:dyDescent="0.25">
      <c r="A37" s="24">
        <v>902</v>
      </c>
      <c r="B37" s="7" t="s">
        <v>465</v>
      </c>
      <c r="C37" s="7" t="s">
        <v>4</v>
      </c>
      <c r="D37" s="4"/>
      <c r="E37" s="4"/>
      <c r="F37" s="4"/>
      <c r="G37" s="26"/>
      <c r="H37" s="4"/>
      <c r="I37" s="4"/>
    </row>
    <row r="38" spans="1:9" x14ac:dyDescent="0.25">
      <c r="A38" s="24">
        <v>1001</v>
      </c>
      <c r="B38" s="7" t="s">
        <v>466</v>
      </c>
      <c r="C38" s="7" t="s">
        <v>4</v>
      </c>
      <c r="D38" s="4"/>
      <c r="E38" s="4"/>
      <c r="F38" s="4"/>
      <c r="G38" s="26"/>
      <c r="H38" s="4"/>
      <c r="I38" s="4"/>
    </row>
    <row r="39" spans="1:9" x14ac:dyDescent="0.25">
      <c r="A39" s="27">
        <v>1002</v>
      </c>
      <c r="B39" s="28" t="s">
        <v>467</v>
      </c>
      <c r="C39" s="28" t="s">
        <v>8</v>
      </c>
      <c r="D39" s="29"/>
      <c r="E39" s="29"/>
      <c r="F39" s="29"/>
      <c r="G39" s="30"/>
      <c r="H39" s="29"/>
      <c r="I39" s="29"/>
    </row>
    <row r="40" spans="1:9" x14ac:dyDescent="0.25">
      <c r="A40" s="27" t="s">
        <v>1428</v>
      </c>
      <c r="B40" s="28">
        <f>SUBTOTAL(103,Table17[School Name])</f>
        <v>38</v>
      </c>
      <c r="C40" s="28"/>
      <c r="D40" s="29">
        <f>SUBTOTAL(102,Table17[Assigned SRO])</f>
        <v>0</v>
      </c>
      <c r="E40" s="29">
        <f>COUNTIF(E2:E39,"Yes")</f>
        <v>0</v>
      </c>
      <c r="F40" s="29">
        <f>COUNTIF(F2:F39,"Yes")</f>
        <v>0</v>
      </c>
      <c r="G40" s="30">
        <f>COUNTIF(G2:G39,"Yes")</f>
        <v>0</v>
      </c>
      <c r="H40" s="29"/>
      <c r="I40" s="29"/>
    </row>
  </sheetData>
  <dataValidations count="6">
    <dataValidation type="textLength" allowBlank="1" showInputMessage="1" showErrorMessage="1" errorTitle="Error" error="The value must be &quot;Yes&quot; or &quot;No&quot; based on Adequate Coverage provided by Non-SRO. " prompt="This must be &quot;Yes&quot; or &quot;No.&quot; " sqref="F2:F39" xr:uid="{D3B72D31-BA60-496E-95E6-91F88C116144}">
      <formula1>2</formula1>
      <formula2>3</formula2>
    </dataValidation>
    <dataValidation type="whole" operator="greaterThanOrEqual" allowBlank="1" showInputMessage="1" showErrorMessage="1" errorTitle="Error" error="This must be the number of Full Time Assigned SROs. " prompt="This must be a number. " sqref="D2:D39" xr:uid="{3E17BD7C-4916-4584-8010-E5DD6D067E67}">
      <formula1>0</formula1>
    </dataValidation>
    <dataValidation type="textLength" allowBlank="1" showInputMessage="1" showErrorMessage="1" errorTitle="Error" error="The value must be &quot;Yes&quot; or &quot;No&quot; based on Adequate Coverage provided by SRO. " prompt="This must be &quot;Yes&quot; or &quot;No.&quot; " sqref="E2:E39" xr:uid="{B54660C0-BB63-47DA-AF47-1F627CC1D3ED}">
      <formula1>2</formula1>
      <formula2>3</formula2>
    </dataValidation>
    <dataValidation type="textLength" allowBlank="1" showInputMessage="1" showErrorMessage="1" errorTitle="Error" error="This must be &quot;Yes&quot; or &quot;No&quot; based on SSE presence in school. " prompt="This must be &quot;Yes&quot; or &quot;No.&quot; " sqref="G2:G39" xr:uid="{9F3D331C-E0C5-44A0-87B4-9224454566AE}">
      <formula1>2</formula1>
      <formula2>3</formula2>
    </dataValidation>
    <dataValidation allowBlank="1" showInputMessage="1" showErrorMessage="1" errorTitle="Error" error="This must be the names of the SROs." prompt="Write the names of the School Resource Officers." sqref="H2:H39" xr:uid="{31C6EDD0-6C6B-4013-B7F7-8B4F14A40232}"/>
    <dataValidation allowBlank="1" showInputMessage="1" showErrorMessage="1" errorTitle="Error" error="This must be the names of the SSEs." prompt="Write the names of the School Security Employees." sqref="I2:I39" xr:uid="{87D79AC5-435F-4170-976A-5FF69FC9C884}"/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8AF3707F1664DB0E5E55E6B9794BE" ma:contentTypeVersion="2" ma:contentTypeDescription="Create a new document." ma:contentTypeScope="" ma:versionID="48e2ddea40ca56b92c89c5583de8631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6FC4A4-FF76-41DE-8262-D9D96584A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A9F82C-18BD-4B0A-BB51-4D4ED602E1A9}">
  <ds:schemaRefs>
    <ds:schemaRef ds:uri="http://schemas.microsoft.com/sharepoint/v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945B3E-EBBE-4244-B198-E2828D3E0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Allegany</vt:lpstr>
      <vt:lpstr>Anne Arundel</vt:lpstr>
      <vt:lpstr>Balt. County</vt:lpstr>
      <vt:lpstr>Balt. City</vt:lpstr>
      <vt:lpstr>Calvert</vt:lpstr>
      <vt:lpstr>Caroline</vt:lpstr>
      <vt:lpstr>Carroll</vt:lpstr>
      <vt:lpstr>Cecil</vt:lpstr>
      <vt:lpstr>Charles</vt:lpstr>
      <vt:lpstr>Dorchester</vt:lpstr>
      <vt:lpstr>Frederick</vt:lpstr>
      <vt:lpstr>Garrett</vt:lpstr>
      <vt:lpstr>Harford</vt:lpstr>
      <vt:lpstr>Howard</vt:lpstr>
      <vt:lpstr>Kent</vt:lpstr>
      <vt:lpstr>Montgomery</vt:lpstr>
      <vt:lpstr>Prince George's</vt:lpstr>
      <vt:lpstr>Queen Anne's</vt:lpstr>
      <vt:lpstr>Somerset</vt:lpstr>
      <vt:lpstr>St. Mary's</vt:lpstr>
      <vt:lpstr>Talbot</vt:lpstr>
      <vt:lpstr>Washington</vt:lpstr>
      <vt:lpstr>Wicomico</vt:lpstr>
      <vt:lpstr>Worcester</vt:lpstr>
    </vt:vector>
  </TitlesOfParts>
  <Company>Maryland Center for School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Jeyan Jebaraj</dc:creator>
  <cp:lastModifiedBy>Aaron Chiusano</cp:lastModifiedBy>
  <dcterms:created xsi:type="dcterms:W3CDTF">2020-05-29T19:10:28Z</dcterms:created>
  <dcterms:modified xsi:type="dcterms:W3CDTF">2026-08-04T15:07:19Z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0x010100F268AF3707F1664DB0E5E55E6B9794BE</vt:lpwstr>
  </property>
</Properties>
</file>